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filterPrivacy="1"/>
  <xr:revisionPtr revIDLastSave="0" documentId="13_ncr:1_{8DA3D979-40C3-4718-938A-927FAB77F827}" xr6:coauthVersionLast="43" xr6:coauthVersionMax="43" xr10:uidLastSave="{00000000-0000-0000-0000-000000000000}"/>
  <workbookProtection workbookAlgorithmName="SHA-512" workbookHashValue="aNgSJw8qlTI2CmWauv2h7mmHHe868UNxsQQoP9MNoCUwCTRYIsv6VhHyIu6saSb9DYM8Cue7U824J36w/0RvFQ==" workbookSaltValue="1zODhzY0KvvAwORl6FOcRg==" workbookSpinCount="100000" lockStructure="1"/>
  <bookViews>
    <workbookView xWindow="-108" yWindow="-108" windowWidth="23256" windowHeight="12576" xr2:uid="{00000000-000D-0000-FFFF-FFFF00000000}"/>
  </bookViews>
  <sheets>
    <sheet name="Title Page" sheetId="5" r:id="rId1"/>
    <sheet name="Instructions" sheetId="1" r:id="rId2"/>
    <sheet name="All Staff Positions" sheetId="3" r:id="rId3"/>
    <sheet name="Pricing Build-up" sheetId="2" r:id="rId4"/>
  </sheets>
  <definedNames>
    <definedName name="_xlnm.Print_Area" localSheetId="1">Instructions!$A$1:$C$13</definedName>
    <definedName name="_xlnm.Print_Area" localSheetId="0">'Title Page'!$A$1:$D$12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56" i="2" l="1"/>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N8"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N7" i="2"/>
  <c r="L7" i="2"/>
  <c r="J7" i="2"/>
  <c r="H7" i="2"/>
  <c r="F7" i="2"/>
  <c r="D7" i="2"/>
  <c r="B4" i="3"/>
  <c r="B3" i="3"/>
  <c r="B2" i="3"/>
  <c r="B4" i="2"/>
  <c r="B3" i="2"/>
  <c r="B2" i="2"/>
  <c r="K117" i="2" l="1"/>
  <c r="M117" i="2"/>
  <c r="G117" i="2"/>
  <c r="I117" i="2"/>
  <c r="C117" i="2"/>
  <c r="E117" i="2"/>
  <c r="B118" i="2" l="1"/>
</calcChain>
</file>

<file path=xl/sharedStrings.xml><?xml version="1.0" encoding="utf-8"?>
<sst xmlns="http://schemas.openxmlformats.org/spreadsheetml/2006/main" count="1514" uniqueCount="176">
  <si>
    <t>Attachment E - Cost Proposal</t>
  </si>
  <si>
    <t>Instructions</t>
  </si>
  <si>
    <t>INSTRUCTIONS</t>
  </si>
  <si>
    <t>All Staff Positions Tab</t>
  </si>
  <si>
    <t>State of Indiana RFP 20-014</t>
  </si>
  <si>
    <t>DMHA NDI ASD Unit</t>
  </si>
  <si>
    <t>[hours]</t>
  </si>
  <si>
    <t>Staff Position 11 (drop down selection)</t>
  </si>
  <si>
    <t>Staff Position 12 (drop down selection)</t>
  </si>
  <si>
    <t>Staff Position 13 (drop down selection)</t>
  </si>
  <si>
    <t>Staff Position 14 (drop down selection)</t>
  </si>
  <si>
    <t>Staff Position 15 (drop down selection)</t>
  </si>
  <si>
    <t>Staff Position 16 (drop down selection)</t>
  </si>
  <si>
    <t>Staff Position 17 (drop down selection)</t>
  </si>
  <si>
    <t>Staff Position 18 (drop down selection)</t>
  </si>
  <si>
    <t>Staff Position 19 (drop down selection)</t>
  </si>
  <si>
    <t>Staff Position 20 (drop down selection)</t>
  </si>
  <si>
    <t>Staff Position 21 (drop down selection)</t>
  </si>
  <si>
    <t>Staff Position 22 (drop down selection)</t>
  </si>
  <si>
    <t>Staff Position 23 (drop down selection)</t>
  </si>
  <si>
    <t>Staff Position 24 (drop down selection)</t>
  </si>
  <si>
    <t>Staff Position 25 (drop down selection)</t>
  </si>
  <si>
    <t>Staff Position 26 (drop down selection)</t>
  </si>
  <si>
    <t>Staff Position 27 (drop down selection)</t>
  </si>
  <si>
    <t>Staff Position 28 (drop down selection)</t>
  </si>
  <si>
    <t>Staff Position 29 (drop down selection)</t>
  </si>
  <si>
    <t>Staff Position 30 (drop down selection)</t>
  </si>
  <si>
    <t>Staff Position 31 (drop down selection)</t>
  </si>
  <si>
    <t>Staff Position 32 (drop down selection)</t>
  </si>
  <si>
    <t>Staff Position 33 (drop down selection)</t>
  </si>
  <si>
    <t>Staff Position 34 (drop down selection)</t>
  </si>
  <si>
    <t>Staff Position 35 (drop down selection)</t>
  </si>
  <si>
    <t>Staff Position 36 (drop down selection)</t>
  </si>
  <si>
    <t>Staff Position 37 (drop down selection)</t>
  </si>
  <si>
    <t>Staff Position 38 (drop down selection)</t>
  </si>
  <si>
    <t>Staff Position 39 (drop down selection)</t>
  </si>
  <si>
    <t>Staff Position 40 (drop down selection)</t>
  </si>
  <si>
    <t>Staff Position 41 (drop down selection)</t>
  </si>
  <si>
    <t>Staff Position 42 (drop down selection)</t>
  </si>
  <si>
    <t>Staff Position 43 (drop down selection)</t>
  </si>
  <si>
    <t>Staff Position 44 (drop down selection)</t>
  </si>
  <si>
    <t>Staff Position 45 (drop down selection)</t>
  </si>
  <si>
    <t>Staff Position 46 (drop down selection)</t>
  </si>
  <si>
    <t>Staff Position 47 (drop down selection)</t>
  </si>
  <si>
    <t>Staff Position 48 (drop down selection)</t>
  </si>
  <si>
    <t>Staff Position 49 (drop down selection)</t>
  </si>
  <si>
    <t>Staff Position 50 (drop down selection)</t>
  </si>
  <si>
    <t>Office &amp; Setup - Expense Item 1</t>
  </si>
  <si>
    <t>[cost]</t>
  </si>
  <si>
    <t>[description]</t>
  </si>
  <si>
    <t>Office &amp; Setup - Expense Item 2</t>
  </si>
  <si>
    <t>Office &amp; Setup - Expense Item 3</t>
  </si>
  <si>
    <t>Office &amp; Setup - Expense Item 4</t>
  </si>
  <si>
    <t>Office &amp; Setup - Expense Item 5</t>
  </si>
  <si>
    <t>Office &amp; Setup - Expense Item 6</t>
  </si>
  <si>
    <t>Office &amp; Setup - Expense Item 7</t>
  </si>
  <si>
    <t>Office &amp; Setup - Expense Item 8</t>
  </si>
  <si>
    <t>Office &amp; Setup - Expense Item 9</t>
  </si>
  <si>
    <t>Office &amp; Setup - Expense Item 10</t>
  </si>
  <si>
    <t>Office &amp; Setup - Expense Item 11</t>
  </si>
  <si>
    <t>Office &amp; Setup - Expense Item 12</t>
  </si>
  <si>
    <t>Office &amp; Setup - Expense Item 13</t>
  </si>
  <si>
    <t>Office &amp; Setup - Expense Item 14</t>
  </si>
  <si>
    <t>Office &amp; Setup - Expense Item 15</t>
  </si>
  <si>
    <t>Office &amp; Setup - Expense Item 16</t>
  </si>
  <si>
    <t>Office &amp; Setup - Expense Item 17</t>
  </si>
  <si>
    <t>Office &amp; Setup - Expense Item 18</t>
  </si>
  <si>
    <t>Office &amp; Setup - Expense Item 19</t>
  </si>
  <si>
    <t>Office &amp; Setup - Expense Item 20</t>
  </si>
  <si>
    <t>Software - Expense Item 1</t>
  </si>
  <si>
    <t>Software - Expense Item 2</t>
  </si>
  <si>
    <t>Software - Expense Item 3</t>
  </si>
  <si>
    <t>Software - Expense Item 4</t>
  </si>
  <si>
    <t>Software - Expense Item 5</t>
  </si>
  <si>
    <t>Software - Expense Item 6</t>
  </si>
  <si>
    <t>Software - Expense Item 7</t>
  </si>
  <si>
    <t>Software - Expense Item 8</t>
  </si>
  <si>
    <t>Software - Expense Item 9</t>
  </si>
  <si>
    <t>Software - Expense Item 10</t>
  </si>
  <si>
    <t>Software - Expense Item 11</t>
  </si>
  <si>
    <t>Software - Expense Item 12</t>
  </si>
  <si>
    <t>Software - Expense Item 13</t>
  </si>
  <si>
    <t>Software - Expense Item 14</t>
  </si>
  <si>
    <t>Software - Expense Item 15</t>
  </si>
  <si>
    <t>Software - Expense Item 16</t>
  </si>
  <si>
    <t>Software - Expense Item 17</t>
  </si>
  <si>
    <t>Software - Expense Item 18</t>
  </si>
  <si>
    <t>Software - Expense Item 19</t>
  </si>
  <si>
    <t>Software - Expense Item 20</t>
  </si>
  <si>
    <t>Other Expenses - Expense Item 1</t>
  </si>
  <si>
    <t>Other Expenses - Expense Item 2</t>
  </si>
  <si>
    <t>Other Expenses - Expense Item 3</t>
  </si>
  <si>
    <t>Other Expenses - Expense Item 4</t>
  </si>
  <si>
    <t>Other Expenses - Expense Item 5</t>
  </si>
  <si>
    <t>Other Expenses - Expense Item 6</t>
  </si>
  <si>
    <t>Other Expenses - Expense Item 7</t>
  </si>
  <si>
    <t>Other Expenses - Expense Item 8</t>
  </si>
  <si>
    <t>Other Expenses - Expense Item 9</t>
  </si>
  <si>
    <t>Other Expenses - Expense Item 10</t>
  </si>
  <si>
    <t>Other Expenses - Expense Item 11</t>
  </si>
  <si>
    <t>Other Expenses - Expense Item 12</t>
  </si>
  <si>
    <t>Other Expenses - Expense Item 13</t>
  </si>
  <si>
    <t>Other Expenses - Expense Item 14</t>
  </si>
  <si>
    <t>Other Expenses - Expense Item 15</t>
  </si>
  <si>
    <t>Other Expenses - Expense Item 16</t>
  </si>
  <si>
    <t>Other Expenses - Expense Item 17</t>
  </si>
  <si>
    <t>Other Expenses - Expense Item 18</t>
  </si>
  <si>
    <t>Other Expenses - Expense Item 19</t>
  </si>
  <si>
    <t>Other Expenses - Expense Item 20</t>
  </si>
  <si>
    <t>Total</t>
  </si>
  <si>
    <t>Contract Year 1</t>
  </si>
  <si>
    <t>Contract Year 2</t>
  </si>
  <si>
    <t>Contract Year 3</t>
  </si>
  <si>
    <t>Contract Year 4</t>
  </si>
  <si>
    <r>
      <rPr>
        <sz val="11"/>
        <color theme="1"/>
        <rFont val="Calibri"/>
        <family val="2"/>
        <scheme val="minor"/>
      </rPr>
      <t xml:space="preserve">Contract Year 5
</t>
    </r>
    <r>
      <rPr>
        <u/>
        <sz val="11"/>
        <color theme="1"/>
        <rFont val="Calibri"/>
        <family val="2"/>
        <scheme val="minor"/>
      </rPr>
      <t>(Optional Extension)</t>
    </r>
  </si>
  <si>
    <r>
      <rPr>
        <sz val="11"/>
        <color theme="1"/>
        <rFont val="Calibri"/>
        <family val="2"/>
        <scheme val="minor"/>
      </rPr>
      <t xml:space="preserve">Contract Year 6
</t>
    </r>
    <r>
      <rPr>
        <u/>
        <sz val="11"/>
        <color theme="1"/>
        <rFont val="Calibri"/>
        <family val="2"/>
        <scheme val="minor"/>
      </rPr>
      <t>(Optional Extension)</t>
    </r>
  </si>
  <si>
    <t>Staffing - Hourly Rates</t>
  </si>
  <si>
    <t>[hourly rate]</t>
  </si>
  <si>
    <t>[Staff Position 12]</t>
  </si>
  <si>
    <t>[Staff Position 13]</t>
  </si>
  <si>
    <t>[Staff Position 14]</t>
  </si>
  <si>
    <t>[Staff Position 15]</t>
  </si>
  <si>
    <t>[Staff Position 16]</t>
  </si>
  <si>
    <t>[Staff Position 17]</t>
  </si>
  <si>
    <t>[Staff Position 18]</t>
  </si>
  <si>
    <t>[Staff Position 19]</t>
  </si>
  <si>
    <t>[Staff Position 20]</t>
  </si>
  <si>
    <t>[Staff Position 21]</t>
  </si>
  <si>
    <t>[Staff Position 22]</t>
  </si>
  <si>
    <t>[Staff Position 23]</t>
  </si>
  <si>
    <t>[Staff Position 24]</t>
  </si>
  <si>
    <t>[Staff Position 25]</t>
  </si>
  <si>
    <t>[Staff Position 26]</t>
  </si>
  <si>
    <t>[Staff Position 27]</t>
  </si>
  <si>
    <t>[Staff Position 28]</t>
  </si>
  <si>
    <t>[Staff Position 29]</t>
  </si>
  <si>
    <t>[Staff Position 30]</t>
  </si>
  <si>
    <t>[Staff Position 31]</t>
  </si>
  <si>
    <t>[Staff Position 32]</t>
  </si>
  <si>
    <t>[Staff Position 33]</t>
  </si>
  <si>
    <t>[Staff Position 34]</t>
  </si>
  <si>
    <t>[Staff Position 35]</t>
  </si>
  <si>
    <t>[Staff Position 36]</t>
  </si>
  <si>
    <t>[Staff Position 37]</t>
  </si>
  <si>
    <t>[Staff Position 38]</t>
  </si>
  <si>
    <t>[Staff Position 39]</t>
  </si>
  <si>
    <t>[Staff Position 40]</t>
  </si>
  <si>
    <t>[Staff Position 41]</t>
  </si>
  <si>
    <t>[Staff Position 42]</t>
  </si>
  <si>
    <t>[Staff Position 43]</t>
  </si>
  <si>
    <t>[Staff Position 44]</t>
  </si>
  <si>
    <t>[Staff Position 45]</t>
  </si>
  <si>
    <t>[Staff Position 46]</t>
  </si>
  <si>
    <t>[Staff Position 47]</t>
  </si>
  <si>
    <t>[Staff Position 48]</t>
  </si>
  <si>
    <t>[Staff Position 49]</t>
  </si>
  <si>
    <t>[Staff Position 50]</t>
  </si>
  <si>
    <t>Pricing Build-up</t>
  </si>
  <si>
    <t>State of Indiana</t>
  </si>
  <si>
    <t>RFP 20-014</t>
  </si>
  <si>
    <t>Child and Adolescent Psychiatrist</t>
  </si>
  <si>
    <t>Psychologist</t>
  </si>
  <si>
    <t>Behavioral Therapists</t>
  </si>
  <si>
    <t>Social Worker</t>
  </si>
  <si>
    <t>Occupational Therapist</t>
  </si>
  <si>
    <t>Speech Language Pathologist</t>
  </si>
  <si>
    <t>Nurses</t>
  </si>
  <si>
    <t>Unit Manager</t>
  </si>
  <si>
    <t>[Staff Position 11]</t>
  </si>
  <si>
    <t>Staff Position</t>
  </si>
  <si>
    <t xml:space="preserve">Please fill out this tab first. Please fill out the cells shaded in yellow. Please ensure that hourly rates are inserted across all time periods for each Staff Position. Inserted staff positions will automatically carry over to the drop down menu of the Pricing Build-up tab. In addition, hourly rates will automatically carry over to applicable cells in that tab. </t>
  </si>
  <si>
    <t>Please fill in the cells shaded in yellow. Using the drop down menus, please select all Staff Positions that will be employed at any point during the life of the contract. Please ensure that quantities of hours are inserted across all time periods for each Staff Position. For non-personnel expenses (e.g., Office &amp; Setup) please enter the item, as well as the cost and description of the item across all time periods.</t>
  </si>
  <si>
    <t>Pricing Build-up Tab</t>
  </si>
  <si>
    <t>Please provide your cost proposal by populating the Cost Proposal template (Attachment E).  Note that you are only to fill in cells shaded in yellow. Totals will calculate automatically.</t>
  </si>
  <si>
    <t>Due Date: Wednesday, July 10, 2019</t>
  </si>
  <si>
    <t>Direct Care Staff [include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</si>
</sst>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Calibri"/>
      <family val="2"/>
      <scheme val="minor"/>
    </font>
    <font>
      <sz val="10"/>
      <name val="Calibri"/>
      <family val="2"/>
      <scheme val="minor"/>
    </font>
    <font>
      <b/>
      <sz val="11"/>
      <name val="Calibri"/>
      <family val="2"/>
      <scheme val="minor"/>
    </font>
    <font>
      <sz val="11"/>
      <name val="Calibri"/>
      <family val="2"/>
      <scheme val="minor"/>
    </font>
    <font>
      <sz val="8"/>
      <name val="Arial"/>
      <family val="2"/>
    </font>
    <font>
      <b/>
      <sz val="10"/>
      <name val="Calibri"/>
      <family val="2"/>
      <scheme val="minor"/>
    </font>
    <font>
      <b/>
      <sz val="14"/>
      <name val="Calibri"/>
      <family val="2"/>
      <scheme val="minor"/>
    </font>
    <font>
      <b/>
      <u/>
      <sz val="11"/>
      <name val="Calibri"/>
      <family val="2"/>
      <scheme val="minor"/>
    </font>
    <font>
      <b/>
      <sz val="12"/>
      <color theme="1"/>
      <name val="Calibri"/>
      <family val="2"/>
      <scheme val="minor"/>
    </font>
    <font>
      <u/>
      <sz val="11"/>
      <color theme="1"/>
      <name val="Calibri"/>
      <family val="2"/>
      <scheme val="minor"/>
    </font>
    <font>
      <b/>
      <sz val="25"/>
      <name val="Calibri"/>
      <family val="2"/>
      <scheme val="minor"/>
    </font>
    <font>
      <b/>
      <sz val="20"/>
      <name val="Calibri"/>
      <family val="2"/>
      <scheme val="minor"/>
    </font>
  </fonts>
  <fills count="5">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0" tint="-0.14999847407452621"/>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0" fontId="8" fillId="0" borderId="0"/>
  </cellStyleXfs>
  <cellXfs count="55">
    <xf numFmtId="0" fontId="0" fillId="0" borderId="0" xfId="0"/>
    <xf numFmtId="0" fontId="4" fillId="2" borderId="0" xfId="3" applyFont="1" applyFill="1"/>
    <xf numFmtId="0" fontId="5" fillId="2" borderId="0" xfId="3" applyFont="1" applyFill="1" applyProtection="1">
      <protection hidden="1"/>
    </xf>
    <xf numFmtId="0" fontId="1" fillId="0" borderId="0" xfId="0" applyFont="1"/>
    <xf numFmtId="0" fontId="4" fillId="2" borderId="0" xfId="3" applyFont="1" applyFill="1" applyAlignment="1" applyProtection="1">
      <alignment horizontal="left"/>
      <protection hidden="1"/>
    </xf>
    <xf numFmtId="0" fontId="6" fillId="2" borderId="0" xfId="3" applyFont="1" applyFill="1"/>
    <xf numFmtId="0" fontId="7" fillId="2" borderId="0" xfId="3" applyFont="1" applyFill="1" applyProtection="1">
      <protection hidden="1"/>
    </xf>
    <xf numFmtId="0" fontId="6" fillId="2" borderId="0" xfId="3" applyFont="1" applyFill="1" applyProtection="1">
      <protection hidden="1"/>
    </xf>
    <xf numFmtId="0" fontId="6" fillId="2" borderId="0" xfId="3" applyFont="1" applyFill="1" applyBorder="1" applyProtection="1">
      <protection hidden="1"/>
    </xf>
    <xf numFmtId="0" fontId="5" fillId="2" borderId="0" xfId="3" applyFont="1" applyFill="1" applyBorder="1" applyProtection="1">
      <protection hidden="1"/>
    </xf>
    <xf numFmtId="0" fontId="5" fillId="2" borderId="0" xfId="3" applyFont="1" applyFill="1" applyBorder="1" applyAlignment="1" applyProtection="1">
      <alignment horizontal="left" vertical="top" wrapText="1"/>
      <protection hidden="1"/>
    </xf>
    <xf numFmtId="0" fontId="5" fillId="2" borderId="0" xfId="4" applyFont="1" applyFill="1" applyBorder="1" applyProtection="1">
      <protection hidden="1"/>
    </xf>
    <xf numFmtId="0" fontId="9" fillId="2" borderId="0" xfId="3" applyFont="1" applyFill="1" applyProtection="1">
      <protection hidden="1"/>
    </xf>
    <xf numFmtId="0" fontId="10" fillId="2" borderId="0" xfId="3" applyFont="1" applyFill="1" applyBorder="1" applyProtection="1">
      <protection hidden="1"/>
    </xf>
    <xf numFmtId="0" fontId="7" fillId="2" borderId="0" xfId="3" applyFont="1" applyFill="1" applyBorder="1" applyProtection="1">
      <protection hidden="1"/>
    </xf>
    <xf numFmtId="0" fontId="7" fillId="2" borderId="0" xfId="3" applyFont="1" applyFill="1" applyBorder="1" applyAlignment="1" applyProtection="1">
      <alignment vertical="top" wrapText="1"/>
      <protection hidden="1"/>
    </xf>
    <xf numFmtId="0" fontId="0" fillId="0" borderId="0" xfId="0" applyBorder="1" applyAlignment="1">
      <alignment vertical="top" wrapText="1"/>
    </xf>
    <xf numFmtId="0" fontId="0" fillId="0" borderId="0" xfId="0" applyBorder="1" applyAlignment="1">
      <alignment wrapText="1"/>
    </xf>
    <xf numFmtId="0" fontId="1" fillId="0" borderId="0" xfId="0" applyFont="1" applyBorder="1"/>
    <xf numFmtId="0" fontId="12" fillId="0" borderId="0" xfId="0" applyFont="1"/>
    <xf numFmtId="0" fontId="2" fillId="0" borderId="0" xfId="0" applyFont="1" applyAlignment="1">
      <alignment vertical="top"/>
    </xf>
    <xf numFmtId="0" fontId="0" fillId="0" borderId="0" xfId="0" applyAlignment="1">
      <alignment wrapText="1"/>
    </xf>
    <xf numFmtId="0" fontId="0" fillId="3" borderId="4" xfId="0" applyFill="1" applyBorder="1" applyProtection="1">
      <protection locked="0"/>
    </xf>
    <xf numFmtId="43" fontId="0" fillId="3" borderId="4" xfId="1" applyFont="1" applyFill="1" applyBorder="1" applyProtection="1">
      <protection locked="0"/>
    </xf>
    <xf numFmtId="44" fontId="0" fillId="4" borderId="4" xfId="2" applyFont="1" applyFill="1" applyBorder="1"/>
    <xf numFmtId="0" fontId="0" fillId="3" borderId="4" xfId="0" applyFill="1" applyBorder="1" applyAlignment="1" applyProtection="1">
      <alignment vertical="center" wrapText="1"/>
      <protection locked="0"/>
    </xf>
    <xf numFmtId="44" fontId="0" fillId="3" borderId="4" xfId="2" applyFont="1" applyFill="1" applyBorder="1" applyProtection="1">
      <protection locked="0"/>
    </xf>
    <xf numFmtId="0" fontId="2" fillId="4" borderId="4" xfId="0" applyFont="1" applyFill="1" applyBorder="1"/>
    <xf numFmtId="44" fontId="2" fillId="4" borderId="4" xfId="2" applyFont="1" applyFill="1" applyBorder="1"/>
    <xf numFmtId="0" fontId="13" fillId="0" borderId="0" xfId="0" applyFont="1" applyAlignment="1">
      <alignment horizontal="center"/>
    </xf>
    <xf numFmtId="0" fontId="2" fillId="0" borderId="0" xfId="0" applyFont="1" applyAlignment="1">
      <alignment horizontal="left" vertical="top" wrapText="1"/>
    </xf>
    <xf numFmtId="0" fontId="13" fillId="0" borderId="0" xfId="0" applyFont="1" applyAlignment="1">
      <alignment horizontal="center" wrapText="1"/>
    </xf>
    <xf numFmtId="0" fontId="0" fillId="0" borderId="0" xfId="0" applyFont="1"/>
    <xf numFmtId="164" fontId="0" fillId="2" borderId="0" xfId="0" applyNumberFormat="1" applyFont="1" applyFill="1" applyBorder="1" applyProtection="1">
      <protection hidden="1"/>
    </xf>
    <xf numFmtId="164" fontId="15" fillId="2" borderId="0" xfId="0" applyNumberFormat="1" applyFont="1" applyFill="1" applyBorder="1" applyProtection="1">
      <protection hidden="1"/>
    </xf>
    <xf numFmtId="164" fontId="9" fillId="2" borderId="0" xfId="0" applyNumberFormat="1" applyFont="1" applyFill="1" applyBorder="1" applyProtection="1">
      <protection hidden="1"/>
    </xf>
    <xf numFmtId="0" fontId="7" fillId="0" borderId="0" xfId="3" applyFont="1" applyFill="1" applyBorder="1" applyAlignment="1" applyProtection="1">
      <alignment horizontal="left" vertical="top" wrapText="1"/>
      <protection hidden="1"/>
    </xf>
    <xf numFmtId="0" fontId="7" fillId="0" borderId="0" xfId="3" applyFont="1" applyFill="1" applyBorder="1" applyProtection="1">
      <protection hidden="1"/>
    </xf>
    <xf numFmtId="0" fontId="0" fillId="0" borderId="0" xfId="0" applyFill="1" applyBorder="1" applyAlignment="1">
      <alignment horizontal="left" wrapText="1"/>
    </xf>
    <xf numFmtId="0" fontId="7" fillId="0" borderId="6" xfId="3" applyFont="1" applyFill="1" applyBorder="1" applyAlignment="1" applyProtection="1">
      <alignment horizontal="left" vertical="top" wrapText="1"/>
      <protection hidden="1"/>
    </xf>
    <xf numFmtId="0" fontId="11" fillId="0" borderId="5" xfId="3" applyFont="1" applyFill="1" applyBorder="1" applyAlignment="1" applyProtection="1">
      <alignment vertical="top"/>
      <protection hidden="1"/>
    </xf>
    <xf numFmtId="0" fontId="6" fillId="0" borderId="6" xfId="3" applyFont="1" applyFill="1" applyBorder="1" applyAlignment="1" applyProtection="1">
      <alignment vertical="top"/>
      <protection hidden="1"/>
    </xf>
    <xf numFmtId="0" fontId="0" fillId="0" borderId="7" xfId="0" applyFill="1" applyBorder="1" applyAlignment="1">
      <alignment horizontal="left" vertical="top" wrapText="1"/>
    </xf>
    <xf numFmtId="164" fontId="14" fillId="2" borderId="0" xfId="0" applyNumberFormat="1" applyFont="1" applyFill="1" applyBorder="1" applyAlignment="1" applyProtection="1">
      <alignment horizontal="center"/>
      <protection hidden="1"/>
    </xf>
    <xf numFmtId="0" fontId="14" fillId="2" borderId="0" xfId="0" applyFont="1" applyFill="1" applyAlignment="1" applyProtection="1">
      <alignment horizontal="center" vertical="top"/>
      <protection hidden="1"/>
    </xf>
    <xf numFmtId="44" fontId="0" fillId="3" borderId="4" xfId="2" applyFont="1" applyFill="1" applyBorder="1" applyAlignment="1" applyProtection="1">
      <alignment horizontal="center"/>
      <protection locked="0"/>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13" fillId="0" borderId="0" xfId="0" applyFont="1" applyAlignment="1">
      <alignment horizontal="center" wrapText="1"/>
    </xf>
    <xf numFmtId="0" fontId="13" fillId="0" borderId="0" xfId="0" applyFont="1" applyAlignment="1">
      <alignment horizontal="center"/>
    </xf>
    <xf numFmtId="44" fontId="2" fillId="4" borderId="4" xfId="2" applyFont="1" applyFill="1" applyBorder="1"/>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cellXfs>
  <cellStyles count="5">
    <cellStyle name="Comma" xfId="1" builtinId="3"/>
    <cellStyle name="Currency" xfId="2" builtinId="4"/>
    <cellStyle name="Normal" xfId="0" builtinId="0"/>
    <cellStyle name="Normal 2" xfId="3" xr:uid="{00000000-0005-0000-0000-000003000000}"/>
    <cellStyle name="Normal_Appendix A--Temps RFP Appendix"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F10"/>
  <sheetViews>
    <sheetView showGridLines="0" tabSelected="1" zoomScaleNormal="100" workbookViewId="0"/>
  </sheetViews>
  <sheetFormatPr defaultColWidth="8.77734375" defaultRowHeight="14.4" x14ac:dyDescent="0.3"/>
  <cols>
    <col min="1" max="1" width="8.77734375" style="32"/>
    <col min="2" max="2" width="74.109375" style="32" bestFit="1" customWidth="1"/>
    <col min="3" max="4" width="8.77734375" style="32"/>
    <col min="5" max="5" width="59.5546875" style="32" bestFit="1" customWidth="1"/>
    <col min="6" max="6" width="31.21875" style="32" customWidth="1"/>
    <col min="7" max="16384" width="8.77734375" style="32"/>
  </cols>
  <sheetData>
    <row r="3" spans="2:6" ht="32.4" x14ac:dyDescent="0.6">
      <c r="B3" s="43" t="s">
        <v>158</v>
      </c>
      <c r="C3" s="43"/>
      <c r="D3" s="43"/>
      <c r="E3" s="43"/>
      <c r="F3" s="43"/>
    </row>
    <row r="4" spans="2:6" ht="32.4" x14ac:dyDescent="0.6">
      <c r="B4" s="43" t="s">
        <v>159</v>
      </c>
      <c r="C4" s="43"/>
      <c r="D4" s="43"/>
      <c r="E4" s="43"/>
      <c r="F4" s="43"/>
    </row>
    <row r="5" spans="2:6" ht="32.4" x14ac:dyDescent="0.6">
      <c r="B5" s="43" t="s">
        <v>5</v>
      </c>
      <c r="C5" s="43"/>
      <c r="D5" s="43"/>
      <c r="E5" s="43"/>
      <c r="F5" s="43"/>
    </row>
    <row r="6" spans="2:6" ht="32.4" x14ac:dyDescent="0.6">
      <c r="B6" s="43"/>
      <c r="C6" s="43"/>
      <c r="D6" s="43"/>
      <c r="E6" s="43"/>
      <c r="F6" s="43"/>
    </row>
    <row r="7" spans="2:6" ht="32.4" x14ac:dyDescent="0.6">
      <c r="B7" s="43" t="s">
        <v>0</v>
      </c>
      <c r="C7" s="43"/>
      <c r="D7" s="43"/>
      <c r="E7" s="43"/>
      <c r="F7" s="43"/>
    </row>
    <row r="8" spans="2:6" ht="25.8" x14ac:dyDescent="0.5">
      <c r="B8" s="33"/>
      <c r="C8" s="34"/>
      <c r="D8" s="33"/>
      <c r="E8" s="33"/>
      <c r="F8" s="33"/>
    </row>
    <row r="9" spans="2:6" ht="32.4" x14ac:dyDescent="0.3">
      <c r="B9" s="44" t="s">
        <v>174</v>
      </c>
      <c r="C9" s="44"/>
      <c r="D9" s="44"/>
      <c r="E9" s="44"/>
      <c r="F9" s="44"/>
    </row>
    <row r="10" spans="2:6" x14ac:dyDescent="0.3">
      <c r="B10" s="33"/>
      <c r="C10" s="35"/>
      <c r="D10" s="33"/>
      <c r="E10" s="33"/>
      <c r="F10" s="33"/>
    </row>
  </sheetData>
  <sheetProtection algorithmName="SHA-512" hashValue="1ww2xtlx7HLmpHXkLmVNc1kY9u7L8tJOxoPEPUuIyiBguv4sJ/4+TIOyjKtHjR7LQnoLjABeDczVo9e/KgBlYQ==" saltValue="Qsz4KGAmCrW/8/mfe4/dyA==" spinCount="100000" sheet="1" objects="1" scenarios="1"/>
  <pageMargins left="0.7" right="0.7" top="0.75" bottom="0.75" header="0.3" footer="0.3"/>
  <pageSetup orientation="landscape"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14"/>
  <sheetViews>
    <sheetView showGridLines="0" zoomScaleNormal="100" workbookViewId="0"/>
  </sheetViews>
  <sheetFormatPr defaultColWidth="8.77734375" defaultRowHeight="14.4" x14ac:dyDescent="0.3"/>
  <cols>
    <col min="1" max="2" width="2.77734375" style="3" customWidth="1"/>
    <col min="3" max="3" width="84.5546875" style="3" customWidth="1"/>
    <col min="4" max="16384" width="8.77734375" style="3"/>
  </cols>
  <sheetData>
    <row r="2" spans="2:12" ht="15.6" x14ac:dyDescent="0.3">
      <c r="B2" s="1" t="s">
        <v>4</v>
      </c>
      <c r="C2" s="2"/>
      <c r="D2" s="2"/>
      <c r="E2" s="2"/>
      <c r="F2" s="2"/>
      <c r="G2" s="2"/>
      <c r="H2" s="2"/>
      <c r="I2" s="2"/>
    </row>
    <row r="3" spans="2:12" ht="15.6" x14ac:dyDescent="0.3">
      <c r="B3" s="4" t="s">
        <v>5</v>
      </c>
      <c r="C3" s="2"/>
      <c r="D3" s="2"/>
      <c r="E3" s="2"/>
      <c r="F3" s="2"/>
      <c r="G3" s="2"/>
      <c r="H3" s="2"/>
      <c r="I3" s="2"/>
    </row>
    <row r="4" spans="2:12" x14ac:dyDescent="0.3">
      <c r="B4" s="5" t="s">
        <v>0</v>
      </c>
      <c r="C4" s="6"/>
      <c r="D4" s="2"/>
      <c r="E4" s="2"/>
      <c r="F4" s="2"/>
      <c r="G4" s="2"/>
      <c r="H4" s="2"/>
      <c r="I4" s="2"/>
    </row>
    <row r="5" spans="2:12" x14ac:dyDescent="0.3">
      <c r="B5" s="7" t="s">
        <v>1</v>
      </c>
      <c r="C5" s="8"/>
      <c r="D5" s="9"/>
      <c r="E5" s="10"/>
      <c r="F5" s="11"/>
      <c r="G5" s="11"/>
      <c r="H5" s="11"/>
      <c r="I5" s="11"/>
    </row>
    <row r="6" spans="2:12" ht="18" x14ac:dyDescent="0.35">
      <c r="B6" s="12"/>
      <c r="C6" s="13"/>
      <c r="D6" s="9"/>
      <c r="E6" s="10"/>
      <c r="F6" s="11"/>
      <c r="G6" s="11"/>
      <c r="H6" s="11"/>
      <c r="I6" s="11"/>
    </row>
    <row r="7" spans="2:12" x14ac:dyDescent="0.3">
      <c r="B7" s="2"/>
      <c r="C7" s="40" t="s">
        <v>2</v>
      </c>
      <c r="D7" s="37"/>
      <c r="E7" s="37"/>
      <c r="F7" s="14"/>
      <c r="G7" s="14"/>
      <c r="H7" s="14"/>
      <c r="I7" s="9"/>
    </row>
    <row r="8" spans="2:12" ht="28.8" x14ac:dyDescent="0.3">
      <c r="B8" s="2"/>
      <c r="C8" s="39" t="s">
        <v>173</v>
      </c>
      <c r="D8" s="36"/>
      <c r="E8" s="36"/>
      <c r="F8" s="15"/>
      <c r="G8" s="15"/>
      <c r="H8" s="15"/>
      <c r="I8" s="9"/>
    </row>
    <row r="9" spans="2:12" x14ac:dyDescent="0.3">
      <c r="B9" s="2"/>
      <c r="C9" s="39"/>
      <c r="D9" s="36"/>
      <c r="E9" s="36"/>
      <c r="F9" s="15"/>
      <c r="G9" s="15"/>
      <c r="H9" s="15"/>
      <c r="I9" s="9"/>
    </row>
    <row r="10" spans="2:12" x14ac:dyDescent="0.3">
      <c r="B10" s="2"/>
      <c r="C10" s="41" t="s">
        <v>3</v>
      </c>
      <c r="D10" s="37"/>
      <c r="E10" s="37"/>
      <c r="F10" s="14"/>
      <c r="G10" s="14"/>
      <c r="H10" s="14"/>
      <c r="I10" s="9"/>
    </row>
    <row r="11" spans="2:12" ht="57.6" x14ac:dyDescent="0.3">
      <c r="B11" s="2"/>
      <c r="C11" s="39" t="s">
        <v>170</v>
      </c>
      <c r="D11" s="36"/>
      <c r="E11" s="36"/>
      <c r="F11" s="15"/>
      <c r="G11" s="15"/>
      <c r="H11" s="15"/>
      <c r="I11" s="9"/>
    </row>
    <row r="12" spans="2:12" x14ac:dyDescent="0.3">
      <c r="B12" s="2"/>
      <c r="C12" s="41" t="s">
        <v>172</v>
      </c>
      <c r="D12" s="37"/>
      <c r="E12" s="37"/>
      <c r="F12" s="14"/>
      <c r="G12" s="14"/>
      <c r="H12" s="14"/>
      <c r="I12" s="9"/>
    </row>
    <row r="13" spans="2:12" ht="72" x14ac:dyDescent="0.3">
      <c r="B13" s="2"/>
      <c r="C13" s="42" t="s">
        <v>171</v>
      </c>
      <c r="D13" s="38"/>
      <c r="E13" s="38"/>
      <c r="F13" s="17"/>
      <c r="G13" s="17"/>
      <c r="H13" s="17"/>
      <c r="I13" s="17"/>
      <c r="J13" s="17"/>
      <c r="K13" s="17"/>
      <c r="L13" s="17"/>
    </row>
    <row r="14" spans="2:12" x14ac:dyDescent="0.3">
      <c r="C14" s="18"/>
      <c r="D14" s="18"/>
      <c r="E14" s="18"/>
      <c r="F14" s="18"/>
      <c r="G14" s="18"/>
      <c r="H14" s="18"/>
    </row>
  </sheetData>
  <sheetProtection algorithmName="SHA-512" hashValue="yIPIufnJvw4JDk3jk/7CyN+mmvw4Qvg66/PmgRn+K5LzmM78XuPj5W9L9AENIUAvxhiTa4Ds4Cm/v8uLhWYaRg==" saltValue="5XoDdXVisUQUI5SjFcrJvA=="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56"/>
  <sheetViews>
    <sheetView showGridLines="0" zoomScaleNormal="100" workbookViewId="0">
      <pane ySplit="6" topLeftCell="A7" activePane="bottomLeft" state="frozen"/>
      <selection pane="bottomLeft" activeCell="A7" sqref="A7"/>
    </sheetView>
  </sheetViews>
  <sheetFormatPr defaultRowHeight="14.4" x14ac:dyDescent="0.3"/>
  <cols>
    <col min="1" max="1" width="2.77734375" customWidth="1"/>
    <col min="2" max="2" width="32" bestFit="1" customWidth="1"/>
    <col min="3" max="8" width="19.5546875" bestFit="1" customWidth="1"/>
  </cols>
  <sheetData>
    <row r="2" spans="2:8" ht="15.6" x14ac:dyDescent="0.3">
      <c r="B2" s="19" t="str">
        <f>Instructions!B2</f>
        <v>State of Indiana RFP 20-014</v>
      </c>
    </row>
    <row r="3" spans="2:8" ht="15.6" x14ac:dyDescent="0.3">
      <c r="B3" s="19" t="str">
        <f>Instructions!B3</f>
        <v>DMHA NDI ASD Unit</v>
      </c>
    </row>
    <row r="4" spans="2:8" ht="15.6" x14ac:dyDescent="0.3">
      <c r="B4" s="19" t="str">
        <f>Instructions!B4</f>
        <v>Attachment E - Cost Proposal</v>
      </c>
    </row>
    <row r="5" spans="2:8" ht="44.4" customHeight="1" x14ac:dyDescent="0.3">
      <c r="B5" s="30" t="s">
        <v>116</v>
      </c>
      <c r="C5" s="46" t="s">
        <v>170</v>
      </c>
      <c r="D5" s="47"/>
      <c r="E5" s="47"/>
      <c r="F5" s="47"/>
      <c r="G5" s="48"/>
      <c r="H5" s="16"/>
    </row>
    <row r="6" spans="2:8" ht="28.8" x14ac:dyDescent="0.3">
      <c r="B6" s="29" t="s">
        <v>169</v>
      </c>
      <c r="C6" s="29" t="s">
        <v>110</v>
      </c>
      <c r="D6" s="29" t="s">
        <v>111</v>
      </c>
      <c r="E6" s="29" t="s">
        <v>112</v>
      </c>
      <c r="F6" s="29" t="s">
        <v>113</v>
      </c>
      <c r="G6" s="31" t="s">
        <v>114</v>
      </c>
      <c r="H6" s="31" t="s">
        <v>115</v>
      </c>
    </row>
    <row r="7" spans="2:8" x14ac:dyDescent="0.3">
      <c r="B7" s="22" t="s">
        <v>160</v>
      </c>
      <c r="C7" s="45" t="s">
        <v>117</v>
      </c>
      <c r="D7" s="45" t="s">
        <v>117</v>
      </c>
      <c r="E7" s="45" t="s">
        <v>117</v>
      </c>
      <c r="F7" s="45" t="s">
        <v>117</v>
      </c>
      <c r="G7" s="45" t="s">
        <v>117</v>
      </c>
      <c r="H7" s="45" t="s">
        <v>117</v>
      </c>
    </row>
    <row r="8" spans="2:8" x14ac:dyDescent="0.3">
      <c r="B8" s="22" t="s">
        <v>161</v>
      </c>
      <c r="C8" s="45" t="s">
        <v>117</v>
      </c>
      <c r="D8" s="45" t="s">
        <v>117</v>
      </c>
      <c r="E8" s="45" t="s">
        <v>117</v>
      </c>
      <c r="F8" s="45" t="s">
        <v>117</v>
      </c>
      <c r="G8" s="45" t="s">
        <v>117</v>
      </c>
      <c r="H8" s="45" t="s">
        <v>117</v>
      </c>
    </row>
    <row r="9" spans="2:8" x14ac:dyDescent="0.3">
      <c r="B9" s="22" t="s">
        <v>162</v>
      </c>
      <c r="C9" s="45" t="s">
        <v>117</v>
      </c>
      <c r="D9" s="45" t="s">
        <v>117</v>
      </c>
      <c r="E9" s="45" t="s">
        <v>117</v>
      </c>
      <c r="F9" s="45" t="s">
        <v>117</v>
      </c>
      <c r="G9" s="45" t="s">
        <v>117</v>
      </c>
      <c r="H9" s="45" t="s">
        <v>117</v>
      </c>
    </row>
    <row r="10" spans="2:8" x14ac:dyDescent="0.3">
      <c r="B10" s="22" t="s">
        <v>163</v>
      </c>
      <c r="C10" s="45" t="s">
        <v>117</v>
      </c>
      <c r="D10" s="45" t="s">
        <v>117</v>
      </c>
      <c r="E10" s="45" t="s">
        <v>117</v>
      </c>
      <c r="F10" s="45" t="s">
        <v>117</v>
      </c>
      <c r="G10" s="45" t="s">
        <v>117</v>
      </c>
      <c r="H10" s="45" t="s">
        <v>117</v>
      </c>
    </row>
    <row r="11" spans="2:8" x14ac:dyDescent="0.3">
      <c r="B11" s="22" t="s">
        <v>164</v>
      </c>
      <c r="C11" s="45" t="s">
        <v>117</v>
      </c>
      <c r="D11" s="45" t="s">
        <v>117</v>
      </c>
      <c r="E11" s="45" t="s">
        <v>117</v>
      </c>
      <c r="F11" s="45" t="s">
        <v>117</v>
      </c>
      <c r="G11" s="45" t="s">
        <v>117</v>
      </c>
      <c r="H11" s="45" t="s">
        <v>117</v>
      </c>
    </row>
    <row r="12" spans="2:8" x14ac:dyDescent="0.3">
      <c r="B12" s="22" t="s">
        <v>165</v>
      </c>
      <c r="C12" s="45" t="s">
        <v>117</v>
      </c>
      <c r="D12" s="45" t="s">
        <v>117</v>
      </c>
      <c r="E12" s="45" t="s">
        <v>117</v>
      </c>
      <c r="F12" s="45" t="s">
        <v>117</v>
      </c>
      <c r="G12" s="45" t="s">
        <v>117</v>
      </c>
      <c r="H12" s="45" t="s">
        <v>117</v>
      </c>
    </row>
    <row r="13" spans="2:8" x14ac:dyDescent="0.3">
      <c r="B13" s="22" t="s">
        <v>166</v>
      </c>
      <c r="C13" s="45" t="s">
        <v>117</v>
      </c>
      <c r="D13" s="45" t="s">
        <v>117</v>
      </c>
      <c r="E13" s="45" t="s">
        <v>117</v>
      </c>
      <c r="F13" s="45" t="s">
        <v>117</v>
      </c>
      <c r="G13" s="45" t="s">
        <v>117</v>
      </c>
      <c r="H13" s="45" t="s">
        <v>117</v>
      </c>
    </row>
    <row r="14" spans="2:8" x14ac:dyDescent="0.3">
      <c r="B14" s="22" t="s">
        <v>163</v>
      </c>
      <c r="C14" s="45" t="s">
        <v>117</v>
      </c>
      <c r="D14" s="45" t="s">
        <v>117</v>
      </c>
      <c r="E14" s="45" t="s">
        <v>117</v>
      </c>
      <c r="F14" s="45" t="s">
        <v>117</v>
      </c>
      <c r="G14" s="45" t="s">
        <v>117</v>
      </c>
      <c r="H14" s="45" t="s">
        <v>117</v>
      </c>
    </row>
    <row r="15" spans="2:8" x14ac:dyDescent="0.3">
      <c r="B15" s="22" t="s">
        <v>167</v>
      </c>
      <c r="C15" s="45" t="s">
        <v>117</v>
      </c>
      <c r="D15" s="45" t="s">
        <v>117</v>
      </c>
      <c r="E15" s="45" t="s">
        <v>117</v>
      </c>
      <c r="F15" s="45" t="s">
        <v>117</v>
      </c>
      <c r="G15" s="45" t="s">
        <v>117</v>
      </c>
      <c r="H15" s="45" t="s">
        <v>117</v>
      </c>
    </row>
    <row r="16" spans="2:8" x14ac:dyDescent="0.3">
      <c r="B16" s="22" t="s">
        <v>175</v>
      </c>
      <c r="C16" s="45" t="s">
        <v>117</v>
      </c>
      <c r="D16" s="45" t="s">
        <v>117</v>
      </c>
      <c r="E16" s="45" t="s">
        <v>117</v>
      </c>
      <c r="F16" s="45" t="s">
        <v>117</v>
      </c>
      <c r="G16" s="45" t="s">
        <v>117</v>
      </c>
      <c r="H16" s="45" t="s">
        <v>117</v>
      </c>
    </row>
    <row r="17" spans="2:8" x14ac:dyDescent="0.3">
      <c r="B17" s="22" t="s">
        <v>168</v>
      </c>
      <c r="C17" s="45" t="s">
        <v>117</v>
      </c>
      <c r="D17" s="45" t="s">
        <v>117</v>
      </c>
      <c r="E17" s="45" t="s">
        <v>117</v>
      </c>
      <c r="F17" s="45" t="s">
        <v>117</v>
      </c>
      <c r="G17" s="45" t="s">
        <v>117</v>
      </c>
      <c r="H17" s="45" t="s">
        <v>117</v>
      </c>
    </row>
    <row r="18" spans="2:8" x14ac:dyDescent="0.3">
      <c r="B18" s="22" t="s">
        <v>118</v>
      </c>
      <c r="C18" s="45" t="s">
        <v>117</v>
      </c>
      <c r="D18" s="45" t="s">
        <v>117</v>
      </c>
      <c r="E18" s="45" t="s">
        <v>117</v>
      </c>
      <c r="F18" s="45" t="s">
        <v>117</v>
      </c>
      <c r="G18" s="45" t="s">
        <v>117</v>
      </c>
      <c r="H18" s="45" t="s">
        <v>117</v>
      </c>
    </row>
    <row r="19" spans="2:8" x14ac:dyDescent="0.3">
      <c r="B19" s="22" t="s">
        <v>119</v>
      </c>
      <c r="C19" s="45" t="s">
        <v>117</v>
      </c>
      <c r="D19" s="45" t="s">
        <v>117</v>
      </c>
      <c r="E19" s="45" t="s">
        <v>117</v>
      </c>
      <c r="F19" s="45" t="s">
        <v>117</v>
      </c>
      <c r="G19" s="45" t="s">
        <v>117</v>
      </c>
      <c r="H19" s="45" t="s">
        <v>117</v>
      </c>
    </row>
    <row r="20" spans="2:8" x14ac:dyDescent="0.3">
      <c r="B20" s="22" t="s">
        <v>120</v>
      </c>
      <c r="C20" s="45" t="s">
        <v>117</v>
      </c>
      <c r="D20" s="45" t="s">
        <v>117</v>
      </c>
      <c r="E20" s="45" t="s">
        <v>117</v>
      </c>
      <c r="F20" s="45" t="s">
        <v>117</v>
      </c>
      <c r="G20" s="45" t="s">
        <v>117</v>
      </c>
      <c r="H20" s="45" t="s">
        <v>117</v>
      </c>
    </row>
    <row r="21" spans="2:8" x14ac:dyDescent="0.3">
      <c r="B21" s="22" t="s">
        <v>121</v>
      </c>
      <c r="C21" s="45" t="s">
        <v>117</v>
      </c>
      <c r="D21" s="45" t="s">
        <v>117</v>
      </c>
      <c r="E21" s="45" t="s">
        <v>117</v>
      </c>
      <c r="F21" s="45" t="s">
        <v>117</v>
      </c>
      <c r="G21" s="45" t="s">
        <v>117</v>
      </c>
      <c r="H21" s="45" t="s">
        <v>117</v>
      </c>
    </row>
    <row r="22" spans="2:8" x14ac:dyDescent="0.3">
      <c r="B22" s="22" t="s">
        <v>122</v>
      </c>
      <c r="C22" s="45" t="s">
        <v>117</v>
      </c>
      <c r="D22" s="45" t="s">
        <v>117</v>
      </c>
      <c r="E22" s="45" t="s">
        <v>117</v>
      </c>
      <c r="F22" s="45" t="s">
        <v>117</v>
      </c>
      <c r="G22" s="45" t="s">
        <v>117</v>
      </c>
      <c r="H22" s="45" t="s">
        <v>117</v>
      </c>
    </row>
    <row r="23" spans="2:8" x14ac:dyDescent="0.3">
      <c r="B23" s="22" t="s">
        <v>123</v>
      </c>
      <c r="C23" s="45" t="s">
        <v>117</v>
      </c>
      <c r="D23" s="45" t="s">
        <v>117</v>
      </c>
      <c r="E23" s="45" t="s">
        <v>117</v>
      </c>
      <c r="F23" s="45" t="s">
        <v>117</v>
      </c>
      <c r="G23" s="45" t="s">
        <v>117</v>
      </c>
      <c r="H23" s="45" t="s">
        <v>117</v>
      </c>
    </row>
    <row r="24" spans="2:8" x14ac:dyDescent="0.3">
      <c r="B24" s="22" t="s">
        <v>124</v>
      </c>
      <c r="C24" s="45" t="s">
        <v>117</v>
      </c>
      <c r="D24" s="45" t="s">
        <v>117</v>
      </c>
      <c r="E24" s="45" t="s">
        <v>117</v>
      </c>
      <c r="F24" s="45" t="s">
        <v>117</v>
      </c>
      <c r="G24" s="45" t="s">
        <v>117</v>
      </c>
      <c r="H24" s="45" t="s">
        <v>117</v>
      </c>
    </row>
    <row r="25" spans="2:8" x14ac:dyDescent="0.3">
      <c r="B25" s="22" t="s">
        <v>125</v>
      </c>
      <c r="C25" s="45" t="s">
        <v>117</v>
      </c>
      <c r="D25" s="45" t="s">
        <v>117</v>
      </c>
      <c r="E25" s="45" t="s">
        <v>117</v>
      </c>
      <c r="F25" s="45" t="s">
        <v>117</v>
      </c>
      <c r="G25" s="45" t="s">
        <v>117</v>
      </c>
      <c r="H25" s="45" t="s">
        <v>117</v>
      </c>
    </row>
    <row r="26" spans="2:8" x14ac:dyDescent="0.3">
      <c r="B26" s="22" t="s">
        <v>126</v>
      </c>
      <c r="C26" s="45" t="s">
        <v>117</v>
      </c>
      <c r="D26" s="45" t="s">
        <v>117</v>
      </c>
      <c r="E26" s="45" t="s">
        <v>117</v>
      </c>
      <c r="F26" s="45" t="s">
        <v>117</v>
      </c>
      <c r="G26" s="45" t="s">
        <v>117</v>
      </c>
      <c r="H26" s="45" t="s">
        <v>117</v>
      </c>
    </row>
    <row r="27" spans="2:8" x14ac:dyDescent="0.3">
      <c r="B27" s="22" t="s">
        <v>127</v>
      </c>
      <c r="C27" s="45" t="s">
        <v>117</v>
      </c>
      <c r="D27" s="45" t="s">
        <v>117</v>
      </c>
      <c r="E27" s="45" t="s">
        <v>117</v>
      </c>
      <c r="F27" s="45" t="s">
        <v>117</v>
      </c>
      <c r="G27" s="45" t="s">
        <v>117</v>
      </c>
      <c r="H27" s="45" t="s">
        <v>117</v>
      </c>
    </row>
    <row r="28" spans="2:8" x14ac:dyDescent="0.3">
      <c r="B28" s="22" t="s">
        <v>128</v>
      </c>
      <c r="C28" s="45" t="s">
        <v>117</v>
      </c>
      <c r="D28" s="45" t="s">
        <v>117</v>
      </c>
      <c r="E28" s="45" t="s">
        <v>117</v>
      </c>
      <c r="F28" s="45" t="s">
        <v>117</v>
      </c>
      <c r="G28" s="45" t="s">
        <v>117</v>
      </c>
      <c r="H28" s="45" t="s">
        <v>117</v>
      </c>
    </row>
    <row r="29" spans="2:8" x14ac:dyDescent="0.3">
      <c r="B29" s="22" t="s">
        <v>129</v>
      </c>
      <c r="C29" s="45" t="s">
        <v>117</v>
      </c>
      <c r="D29" s="45" t="s">
        <v>117</v>
      </c>
      <c r="E29" s="45" t="s">
        <v>117</v>
      </c>
      <c r="F29" s="45" t="s">
        <v>117</v>
      </c>
      <c r="G29" s="45" t="s">
        <v>117</v>
      </c>
      <c r="H29" s="45" t="s">
        <v>117</v>
      </c>
    </row>
    <row r="30" spans="2:8" x14ac:dyDescent="0.3">
      <c r="B30" s="22" t="s">
        <v>130</v>
      </c>
      <c r="C30" s="45" t="s">
        <v>117</v>
      </c>
      <c r="D30" s="45" t="s">
        <v>117</v>
      </c>
      <c r="E30" s="45" t="s">
        <v>117</v>
      </c>
      <c r="F30" s="45" t="s">
        <v>117</v>
      </c>
      <c r="G30" s="45" t="s">
        <v>117</v>
      </c>
      <c r="H30" s="45" t="s">
        <v>117</v>
      </c>
    </row>
    <row r="31" spans="2:8" x14ac:dyDescent="0.3">
      <c r="B31" s="22" t="s">
        <v>131</v>
      </c>
      <c r="C31" s="45" t="s">
        <v>117</v>
      </c>
      <c r="D31" s="45" t="s">
        <v>117</v>
      </c>
      <c r="E31" s="45" t="s">
        <v>117</v>
      </c>
      <c r="F31" s="45" t="s">
        <v>117</v>
      </c>
      <c r="G31" s="45" t="s">
        <v>117</v>
      </c>
      <c r="H31" s="45" t="s">
        <v>117</v>
      </c>
    </row>
    <row r="32" spans="2:8" x14ac:dyDescent="0.3">
      <c r="B32" s="22" t="s">
        <v>132</v>
      </c>
      <c r="C32" s="45" t="s">
        <v>117</v>
      </c>
      <c r="D32" s="45" t="s">
        <v>117</v>
      </c>
      <c r="E32" s="45" t="s">
        <v>117</v>
      </c>
      <c r="F32" s="45" t="s">
        <v>117</v>
      </c>
      <c r="G32" s="45" t="s">
        <v>117</v>
      </c>
      <c r="H32" s="45" t="s">
        <v>117</v>
      </c>
    </row>
    <row r="33" spans="2:8" x14ac:dyDescent="0.3">
      <c r="B33" s="22" t="s">
        <v>133</v>
      </c>
      <c r="C33" s="45" t="s">
        <v>117</v>
      </c>
      <c r="D33" s="45" t="s">
        <v>117</v>
      </c>
      <c r="E33" s="45" t="s">
        <v>117</v>
      </c>
      <c r="F33" s="45" t="s">
        <v>117</v>
      </c>
      <c r="G33" s="45" t="s">
        <v>117</v>
      </c>
      <c r="H33" s="45" t="s">
        <v>117</v>
      </c>
    </row>
    <row r="34" spans="2:8" x14ac:dyDescent="0.3">
      <c r="B34" s="22" t="s">
        <v>134</v>
      </c>
      <c r="C34" s="45" t="s">
        <v>117</v>
      </c>
      <c r="D34" s="45" t="s">
        <v>117</v>
      </c>
      <c r="E34" s="45" t="s">
        <v>117</v>
      </c>
      <c r="F34" s="45" t="s">
        <v>117</v>
      </c>
      <c r="G34" s="45" t="s">
        <v>117</v>
      </c>
      <c r="H34" s="45" t="s">
        <v>117</v>
      </c>
    </row>
    <row r="35" spans="2:8" x14ac:dyDescent="0.3">
      <c r="B35" s="22" t="s">
        <v>135</v>
      </c>
      <c r="C35" s="45" t="s">
        <v>117</v>
      </c>
      <c r="D35" s="45" t="s">
        <v>117</v>
      </c>
      <c r="E35" s="45" t="s">
        <v>117</v>
      </c>
      <c r="F35" s="45" t="s">
        <v>117</v>
      </c>
      <c r="G35" s="45" t="s">
        <v>117</v>
      </c>
      <c r="H35" s="45" t="s">
        <v>117</v>
      </c>
    </row>
    <row r="36" spans="2:8" x14ac:dyDescent="0.3">
      <c r="B36" s="22" t="s">
        <v>136</v>
      </c>
      <c r="C36" s="45" t="s">
        <v>117</v>
      </c>
      <c r="D36" s="45" t="s">
        <v>117</v>
      </c>
      <c r="E36" s="45" t="s">
        <v>117</v>
      </c>
      <c r="F36" s="45" t="s">
        <v>117</v>
      </c>
      <c r="G36" s="45" t="s">
        <v>117</v>
      </c>
      <c r="H36" s="45" t="s">
        <v>117</v>
      </c>
    </row>
    <row r="37" spans="2:8" x14ac:dyDescent="0.3">
      <c r="B37" s="22" t="s">
        <v>137</v>
      </c>
      <c r="C37" s="45" t="s">
        <v>117</v>
      </c>
      <c r="D37" s="45" t="s">
        <v>117</v>
      </c>
      <c r="E37" s="45" t="s">
        <v>117</v>
      </c>
      <c r="F37" s="45" t="s">
        <v>117</v>
      </c>
      <c r="G37" s="45" t="s">
        <v>117</v>
      </c>
      <c r="H37" s="45" t="s">
        <v>117</v>
      </c>
    </row>
    <row r="38" spans="2:8" x14ac:dyDescent="0.3">
      <c r="B38" s="22" t="s">
        <v>138</v>
      </c>
      <c r="C38" s="45" t="s">
        <v>117</v>
      </c>
      <c r="D38" s="45" t="s">
        <v>117</v>
      </c>
      <c r="E38" s="45" t="s">
        <v>117</v>
      </c>
      <c r="F38" s="45" t="s">
        <v>117</v>
      </c>
      <c r="G38" s="45" t="s">
        <v>117</v>
      </c>
      <c r="H38" s="45" t="s">
        <v>117</v>
      </c>
    </row>
    <row r="39" spans="2:8" x14ac:dyDescent="0.3">
      <c r="B39" s="22" t="s">
        <v>139</v>
      </c>
      <c r="C39" s="45" t="s">
        <v>117</v>
      </c>
      <c r="D39" s="45" t="s">
        <v>117</v>
      </c>
      <c r="E39" s="45" t="s">
        <v>117</v>
      </c>
      <c r="F39" s="45" t="s">
        <v>117</v>
      </c>
      <c r="G39" s="45" t="s">
        <v>117</v>
      </c>
      <c r="H39" s="45" t="s">
        <v>117</v>
      </c>
    </row>
    <row r="40" spans="2:8" x14ac:dyDescent="0.3">
      <c r="B40" s="22" t="s">
        <v>140</v>
      </c>
      <c r="C40" s="45" t="s">
        <v>117</v>
      </c>
      <c r="D40" s="45" t="s">
        <v>117</v>
      </c>
      <c r="E40" s="45" t="s">
        <v>117</v>
      </c>
      <c r="F40" s="45" t="s">
        <v>117</v>
      </c>
      <c r="G40" s="45" t="s">
        <v>117</v>
      </c>
      <c r="H40" s="45" t="s">
        <v>117</v>
      </c>
    </row>
    <row r="41" spans="2:8" x14ac:dyDescent="0.3">
      <c r="B41" s="22" t="s">
        <v>141</v>
      </c>
      <c r="C41" s="45" t="s">
        <v>117</v>
      </c>
      <c r="D41" s="45" t="s">
        <v>117</v>
      </c>
      <c r="E41" s="45" t="s">
        <v>117</v>
      </c>
      <c r="F41" s="45" t="s">
        <v>117</v>
      </c>
      <c r="G41" s="45" t="s">
        <v>117</v>
      </c>
      <c r="H41" s="45" t="s">
        <v>117</v>
      </c>
    </row>
    <row r="42" spans="2:8" x14ac:dyDescent="0.3">
      <c r="B42" s="22" t="s">
        <v>142</v>
      </c>
      <c r="C42" s="45" t="s">
        <v>117</v>
      </c>
      <c r="D42" s="45" t="s">
        <v>117</v>
      </c>
      <c r="E42" s="45" t="s">
        <v>117</v>
      </c>
      <c r="F42" s="45" t="s">
        <v>117</v>
      </c>
      <c r="G42" s="45" t="s">
        <v>117</v>
      </c>
      <c r="H42" s="45" t="s">
        <v>117</v>
      </c>
    </row>
    <row r="43" spans="2:8" x14ac:dyDescent="0.3">
      <c r="B43" s="22" t="s">
        <v>143</v>
      </c>
      <c r="C43" s="45" t="s">
        <v>117</v>
      </c>
      <c r="D43" s="45" t="s">
        <v>117</v>
      </c>
      <c r="E43" s="45" t="s">
        <v>117</v>
      </c>
      <c r="F43" s="45" t="s">
        <v>117</v>
      </c>
      <c r="G43" s="45" t="s">
        <v>117</v>
      </c>
      <c r="H43" s="45" t="s">
        <v>117</v>
      </c>
    </row>
    <row r="44" spans="2:8" x14ac:dyDescent="0.3">
      <c r="B44" s="22" t="s">
        <v>144</v>
      </c>
      <c r="C44" s="45" t="s">
        <v>117</v>
      </c>
      <c r="D44" s="45" t="s">
        <v>117</v>
      </c>
      <c r="E44" s="45" t="s">
        <v>117</v>
      </c>
      <c r="F44" s="45" t="s">
        <v>117</v>
      </c>
      <c r="G44" s="45" t="s">
        <v>117</v>
      </c>
      <c r="H44" s="45" t="s">
        <v>117</v>
      </c>
    </row>
    <row r="45" spans="2:8" x14ac:dyDescent="0.3">
      <c r="B45" s="22" t="s">
        <v>145</v>
      </c>
      <c r="C45" s="45" t="s">
        <v>117</v>
      </c>
      <c r="D45" s="45" t="s">
        <v>117</v>
      </c>
      <c r="E45" s="45" t="s">
        <v>117</v>
      </c>
      <c r="F45" s="45" t="s">
        <v>117</v>
      </c>
      <c r="G45" s="45" t="s">
        <v>117</v>
      </c>
      <c r="H45" s="45" t="s">
        <v>117</v>
      </c>
    </row>
    <row r="46" spans="2:8" x14ac:dyDescent="0.3">
      <c r="B46" s="22" t="s">
        <v>146</v>
      </c>
      <c r="C46" s="45" t="s">
        <v>117</v>
      </c>
      <c r="D46" s="45" t="s">
        <v>117</v>
      </c>
      <c r="E46" s="45" t="s">
        <v>117</v>
      </c>
      <c r="F46" s="45" t="s">
        <v>117</v>
      </c>
      <c r="G46" s="45" t="s">
        <v>117</v>
      </c>
      <c r="H46" s="45" t="s">
        <v>117</v>
      </c>
    </row>
    <row r="47" spans="2:8" x14ac:dyDescent="0.3">
      <c r="B47" s="22" t="s">
        <v>147</v>
      </c>
      <c r="C47" s="45" t="s">
        <v>117</v>
      </c>
      <c r="D47" s="45" t="s">
        <v>117</v>
      </c>
      <c r="E47" s="45" t="s">
        <v>117</v>
      </c>
      <c r="F47" s="45" t="s">
        <v>117</v>
      </c>
      <c r="G47" s="45" t="s">
        <v>117</v>
      </c>
      <c r="H47" s="45" t="s">
        <v>117</v>
      </c>
    </row>
    <row r="48" spans="2:8" x14ac:dyDescent="0.3">
      <c r="B48" s="22" t="s">
        <v>148</v>
      </c>
      <c r="C48" s="45" t="s">
        <v>117</v>
      </c>
      <c r="D48" s="45" t="s">
        <v>117</v>
      </c>
      <c r="E48" s="45" t="s">
        <v>117</v>
      </c>
      <c r="F48" s="45" t="s">
        <v>117</v>
      </c>
      <c r="G48" s="45" t="s">
        <v>117</v>
      </c>
      <c r="H48" s="45" t="s">
        <v>117</v>
      </c>
    </row>
    <row r="49" spans="2:8" x14ac:dyDescent="0.3">
      <c r="B49" s="22" t="s">
        <v>149</v>
      </c>
      <c r="C49" s="45" t="s">
        <v>117</v>
      </c>
      <c r="D49" s="45" t="s">
        <v>117</v>
      </c>
      <c r="E49" s="45" t="s">
        <v>117</v>
      </c>
      <c r="F49" s="45" t="s">
        <v>117</v>
      </c>
      <c r="G49" s="45" t="s">
        <v>117</v>
      </c>
      <c r="H49" s="45" t="s">
        <v>117</v>
      </c>
    </row>
    <row r="50" spans="2:8" x14ac:dyDescent="0.3">
      <c r="B50" s="22" t="s">
        <v>150</v>
      </c>
      <c r="C50" s="45" t="s">
        <v>117</v>
      </c>
      <c r="D50" s="45" t="s">
        <v>117</v>
      </c>
      <c r="E50" s="45" t="s">
        <v>117</v>
      </c>
      <c r="F50" s="45" t="s">
        <v>117</v>
      </c>
      <c r="G50" s="45" t="s">
        <v>117</v>
      </c>
      <c r="H50" s="45" t="s">
        <v>117</v>
      </c>
    </row>
    <row r="51" spans="2:8" x14ac:dyDescent="0.3">
      <c r="B51" s="22" t="s">
        <v>151</v>
      </c>
      <c r="C51" s="45" t="s">
        <v>117</v>
      </c>
      <c r="D51" s="45" t="s">
        <v>117</v>
      </c>
      <c r="E51" s="45" t="s">
        <v>117</v>
      </c>
      <c r="F51" s="45" t="s">
        <v>117</v>
      </c>
      <c r="G51" s="45" t="s">
        <v>117</v>
      </c>
      <c r="H51" s="45" t="s">
        <v>117</v>
      </c>
    </row>
    <row r="52" spans="2:8" x14ac:dyDescent="0.3">
      <c r="B52" s="22" t="s">
        <v>152</v>
      </c>
      <c r="C52" s="45" t="s">
        <v>117</v>
      </c>
      <c r="D52" s="45" t="s">
        <v>117</v>
      </c>
      <c r="E52" s="45" t="s">
        <v>117</v>
      </c>
      <c r="F52" s="45" t="s">
        <v>117</v>
      </c>
      <c r="G52" s="45" t="s">
        <v>117</v>
      </c>
      <c r="H52" s="45" t="s">
        <v>117</v>
      </c>
    </row>
    <row r="53" spans="2:8" x14ac:dyDescent="0.3">
      <c r="B53" s="22" t="s">
        <v>153</v>
      </c>
      <c r="C53" s="45" t="s">
        <v>117</v>
      </c>
      <c r="D53" s="45" t="s">
        <v>117</v>
      </c>
      <c r="E53" s="45" t="s">
        <v>117</v>
      </c>
      <c r="F53" s="45" t="s">
        <v>117</v>
      </c>
      <c r="G53" s="45" t="s">
        <v>117</v>
      </c>
      <c r="H53" s="45" t="s">
        <v>117</v>
      </c>
    </row>
    <row r="54" spans="2:8" x14ac:dyDescent="0.3">
      <c r="B54" s="22" t="s">
        <v>154</v>
      </c>
      <c r="C54" s="45" t="s">
        <v>117</v>
      </c>
      <c r="D54" s="45" t="s">
        <v>117</v>
      </c>
      <c r="E54" s="45" t="s">
        <v>117</v>
      </c>
      <c r="F54" s="45" t="s">
        <v>117</v>
      </c>
      <c r="G54" s="45" t="s">
        <v>117</v>
      </c>
      <c r="H54" s="45" t="s">
        <v>117</v>
      </c>
    </row>
    <row r="55" spans="2:8" x14ac:dyDescent="0.3">
      <c r="B55" s="22" t="s">
        <v>155</v>
      </c>
      <c r="C55" s="45" t="s">
        <v>117</v>
      </c>
      <c r="D55" s="45" t="s">
        <v>117</v>
      </c>
      <c r="E55" s="45" t="s">
        <v>117</v>
      </c>
      <c r="F55" s="45" t="s">
        <v>117</v>
      </c>
      <c r="G55" s="45" t="s">
        <v>117</v>
      </c>
      <c r="H55" s="45" t="s">
        <v>117</v>
      </c>
    </row>
    <row r="56" spans="2:8" x14ac:dyDescent="0.3">
      <c r="B56" s="22" t="s">
        <v>156</v>
      </c>
      <c r="C56" s="45" t="s">
        <v>117</v>
      </c>
      <c r="D56" s="45" t="s">
        <v>117</v>
      </c>
      <c r="E56" s="45" t="s">
        <v>117</v>
      </c>
      <c r="F56" s="45" t="s">
        <v>117</v>
      </c>
      <c r="G56" s="45" t="s">
        <v>117</v>
      </c>
      <c r="H56" s="45" t="s">
        <v>117</v>
      </c>
    </row>
  </sheetData>
  <sheetProtection algorithmName="SHA-512" hashValue="hMjCvKXYR0DcnXiiJHtKw2nF8oZG8pmMc9ZvG7V81o3W9+iGlwauJA3SD9CDBulys/IZIJwQGMJmad7Ix7l8/A==" saltValue="Ken+5HL4wrrIysx+VSopkQ==" spinCount="100000" sheet="1" objects="1" scenarios="1"/>
  <mergeCells count="1">
    <mergeCell ref="C5:G5"/>
  </mergeCells>
  <dataValidations count="1">
    <dataValidation type="decimal" operator="greaterThan" allowBlank="1" showInputMessage="1" showErrorMessage="1" error="Please only insert dollar values." prompt="Insert the hourly rate for the relevant time period (e.g., Contract Year 3) for the staff position identified in column B." sqref="C7:H56" xr:uid="{00000000-0002-0000-0200-000000000000}">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O118"/>
  <sheetViews>
    <sheetView showGridLines="0" workbookViewId="0">
      <pane ySplit="6" topLeftCell="A7" activePane="bottomLeft" state="frozen"/>
      <selection pane="bottomLeft" activeCell="A7" sqref="A7"/>
    </sheetView>
  </sheetViews>
  <sheetFormatPr defaultRowHeight="14.4" x14ac:dyDescent="0.3"/>
  <cols>
    <col min="1" max="1" width="2.77734375" customWidth="1"/>
    <col min="2" max="2" width="33.44140625" bestFit="1" customWidth="1"/>
    <col min="3" max="3" width="8.21875" bestFit="1" customWidth="1"/>
    <col min="4" max="4" width="18.6640625" customWidth="1"/>
    <col min="5" max="5" width="8.21875" bestFit="1" customWidth="1"/>
    <col min="6" max="6" width="18.6640625" customWidth="1"/>
    <col min="7" max="7" width="8.21875" bestFit="1" customWidth="1"/>
    <col min="8" max="8" width="18.6640625" customWidth="1"/>
    <col min="9" max="9" width="8.21875" bestFit="1" customWidth="1"/>
    <col min="10" max="10" width="18.6640625" customWidth="1"/>
    <col min="11" max="11" width="8.21875" bestFit="1" customWidth="1"/>
    <col min="12" max="12" width="18.6640625" customWidth="1"/>
    <col min="13" max="13" width="8.21875" bestFit="1" customWidth="1"/>
    <col min="14" max="14" width="18.6640625" customWidth="1"/>
  </cols>
  <sheetData>
    <row r="2" spans="2:15" ht="15.6" x14ac:dyDescent="0.3">
      <c r="B2" s="19" t="str">
        <f>Instructions!B2</f>
        <v>State of Indiana RFP 20-014</v>
      </c>
    </row>
    <row r="3" spans="2:15" ht="15.6" x14ac:dyDescent="0.3">
      <c r="B3" s="19" t="str">
        <f>Instructions!B3</f>
        <v>DMHA NDI ASD Unit</v>
      </c>
    </row>
    <row r="4" spans="2:15" ht="15.6" x14ac:dyDescent="0.3">
      <c r="B4" s="19" t="str">
        <f>Instructions!B4</f>
        <v>Attachment E - Cost Proposal</v>
      </c>
    </row>
    <row r="5" spans="2:15" ht="58.8" customHeight="1" x14ac:dyDescent="0.3">
      <c r="B5" s="20" t="s">
        <v>157</v>
      </c>
      <c r="C5" s="52" t="s">
        <v>171</v>
      </c>
      <c r="D5" s="53"/>
      <c r="E5" s="53"/>
      <c r="F5" s="53"/>
      <c r="G5" s="53"/>
      <c r="H5" s="53"/>
      <c r="I5" s="53"/>
      <c r="J5" s="54"/>
      <c r="K5" s="16"/>
      <c r="L5" s="16"/>
    </row>
    <row r="6" spans="2:15" ht="30" customHeight="1" x14ac:dyDescent="0.3">
      <c r="B6" s="29" t="s">
        <v>169</v>
      </c>
      <c r="C6" s="50" t="s">
        <v>110</v>
      </c>
      <c r="D6" s="50"/>
      <c r="E6" s="50" t="s">
        <v>111</v>
      </c>
      <c r="F6" s="50"/>
      <c r="G6" s="50" t="s">
        <v>112</v>
      </c>
      <c r="H6" s="50"/>
      <c r="I6" s="50" t="s">
        <v>113</v>
      </c>
      <c r="J6" s="50"/>
      <c r="K6" s="49" t="s">
        <v>114</v>
      </c>
      <c r="L6" s="50"/>
      <c r="M6" s="49" t="s">
        <v>115</v>
      </c>
      <c r="N6" s="50"/>
      <c r="O6" s="21"/>
    </row>
    <row r="7" spans="2:15" ht="15" customHeight="1" x14ac:dyDescent="0.3">
      <c r="B7" s="22" t="s">
        <v>160</v>
      </c>
      <c r="C7" s="23" t="s">
        <v>6</v>
      </c>
      <c r="D7" s="24" t="str">
        <f>IFERROR(VLOOKUP($B7,'All Staff Positions'!$B$7:$H$56,2,FALSE)*C7,"")</f>
        <v/>
      </c>
      <c r="E7" s="23" t="s">
        <v>6</v>
      </c>
      <c r="F7" s="24" t="str">
        <f>IFERROR(VLOOKUP($B7,'All Staff Positions'!$B$7:$H$56,3,FALSE)*E7,"")</f>
        <v/>
      </c>
      <c r="G7" s="23" t="s">
        <v>6</v>
      </c>
      <c r="H7" s="24" t="str">
        <f>IFERROR(VLOOKUP($B7,'All Staff Positions'!$B$7:$H$56,4,FALSE)*G7,"")</f>
        <v/>
      </c>
      <c r="I7" s="23" t="s">
        <v>6</v>
      </c>
      <c r="J7" s="24" t="str">
        <f>IFERROR(VLOOKUP($B7,'All Staff Positions'!$B$7:$H$56,5,FALSE)*I7,"")</f>
        <v/>
      </c>
      <c r="K7" s="23" t="s">
        <v>6</v>
      </c>
      <c r="L7" s="24" t="str">
        <f>IFERROR(VLOOKUP($B7,'All Staff Positions'!$B$7:$H$56,6,FALSE)*K7,"")</f>
        <v/>
      </c>
      <c r="M7" s="23" t="s">
        <v>6</v>
      </c>
      <c r="N7" s="24" t="str">
        <f>IFERROR(VLOOKUP($B7,'All Staff Positions'!$B$7:$H$56,7,FALSE)*M7,"")</f>
        <v/>
      </c>
    </row>
    <row r="8" spans="2:15" x14ac:dyDescent="0.3">
      <c r="B8" s="22" t="s">
        <v>161</v>
      </c>
      <c r="C8" s="23" t="s">
        <v>6</v>
      </c>
      <c r="D8" s="24" t="str">
        <f>IFERROR(VLOOKUP($B8,'All Staff Positions'!$B$7:$H$56,2,FALSE)*C8,"")</f>
        <v/>
      </c>
      <c r="E8" s="23" t="s">
        <v>6</v>
      </c>
      <c r="F8" s="24" t="str">
        <f>IFERROR(VLOOKUP($B8,'All Staff Positions'!$B$7:$H$56,3,FALSE)*E8,"")</f>
        <v/>
      </c>
      <c r="G8" s="23" t="s">
        <v>6</v>
      </c>
      <c r="H8" s="24" t="str">
        <f>IFERROR(VLOOKUP($B8,'All Staff Positions'!$B$7:$H$56,4,FALSE)*G8,"")</f>
        <v/>
      </c>
      <c r="I8" s="23" t="s">
        <v>6</v>
      </c>
      <c r="J8" s="24" t="str">
        <f>IFERROR(VLOOKUP($B8,'All Staff Positions'!$B$7:$H$56,5,FALSE)*I8,"")</f>
        <v/>
      </c>
      <c r="K8" s="23" t="s">
        <v>6</v>
      </c>
      <c r="L8" s="24" t="str">
        <f>IFERROR(VLOOKUP($B8,'All Staff Positions'!$B$7:$H$56,6,FALSE)*K8,"")</f>
        <v/>
      </c>
      <c r="M8" s="23" t="s">
        <v>6</v>
      </c>
      <c r="N8" s="24" t="str">
        <f>IFERROR(VLOOKUP($B8,'All Staff Positions'!$B$7:$H$56,7,FALSE)*M8,"")</f>
        <v/>
      </c>
    </row>
    <row r="9" spans="2:15" x14ac:dyDescent="0.3">
      <c r="B9" s="22" t="s">
        <v>162</v>
      </c>
      <c r="C9" s="23" t="s">
        <v>6</v>
      </c>
      <c r="D9" s="24" t="str">
        <f>IFERROR(VLOOKUP($B9,'All Staff Positions'!$B$7:$H$56,2,FALSE)*C9,"")</f>
        <v/>
      </c>
      <c r="E9" s="23" t="s">
        <v>6</v>
      </c>
      <c r="F9" s="24" t="str">
        <f>IFERROR(VLOOKUP($B9,'All Staff Positions'!$B$7:$H$56,3,FALSE)*E9,"")</f>
        <v/>
      </c>
      <c r="G9" s="23" t="s">
        <v>6</v>
      </c>
      <c r="H9" s="24" t="str">
        <f>IFERROR(VLOOKUP($B9,'All Staff Positions'!$B$7:$H$56,4,FALSE)*G9,"")</f>
        <v/>
      </c>
      <c r="I9" s="23" t="s">
        <v>6</v>
      </c>
      <c r="J9" s="24" t="str">
        <f>IFERROR(VLOOKUP($B9,'All Staff Positions'!$B$7:$H$56,5,FALSE)*I9,"")</f>
        <v/>
      </c>
      <c r="K9" s="23" t="s">
        <v>6</v>
      </c>
      <c r="L9" s="24" t="str">
        <f>IFERROR(VLOOKUP($B9,'All Staff Positions'!$B$7:$H$56,6,FALSE)*K9,"")</f>
        <v/>
      </c>
      <c r="M9" s="23" t="s">
        <v>6</v>
      </c>
      <c r="N9" s="24" t="str">
        <f>IFERROR(VLOOKUP($B9,'All Staff Positions'!$B$7:$H$56,7,FALSE)*M9,"")</f>
        <v/>
      </c>
    </row>
    <row r="10" spans="2:15" x14ac:dyDescent="0.3">
      <c r="B10" s="22" t="s">
        <v>163</v>
      </c>
      <c r="C10" s="23" t="s">
        <v>6</v>
      </c>
      <c r="D10" s="24" t="str">
        <f>IFERROR(VLOOKUP($B10,'All Staff Positions'!$B$7:$H$56,2,FALSE)*C10,"")</f>
        <v/>
      </c>
      <c r="E10" s="23" t="s">
        <v>6</v>
      </c>
      <c r="F10" s="24" t="str">
        <f>IFERROR(VLOOKUP($B10,'All Staff Positions'!$B$7:$H$56,3,FALSE)*E10,"")</f>
        <v/>
      </c>
      <c r="G10" s="23" t="s">
        <v>6</v>
      </c>
      <c r="H10" s="24" t="str">
        <f>IFERROR(VLOOKUP($B10,'All Staff Positions'!$B$7:$H$56,4,FALSE)*G10,"")</f>
        <v/>
      </c>
      <c r="I10" s="23" t="s">
        <v>6</v>
      </c>
      <c r="J10" s="24" t="str">
        <f>IFERROR(VLOOKUP($B10,'All Staff Positions'!$B$7:$H$56,5,FALSE)*I10,"")</f>
        <v/>
      </c>
      <c r="K10" s="23" t="s">
        <v>6</v>
      </c>
      <c r="L10" s="24" t="str">
        <f>IFERROR(VLOOKUP($B10,'All Staff Positions'!$B$7:$H$56,6,FALSE)*K10,"")</f>
        <v/>
      </c>
      <c r="M10" s="23" t="s">
        <v>6</v>
      </c>
      <c r="N10" s="24" t="str">
        <f>IFERROR(VLOOKUP($B10,'All Staff Positions'!$B$7:$H$56,7,FALSE)*M10,"")</f>
        <v/>
      </c>
    </row>
    <row r="11" spans="2:15" x14ac:dyDescent="0.3">
      <c r="B11" s="22" t="s">
        <v>164</v>
      </c>
      <c r="C11" s="23" t="s">
        <v>6</v>
      </c>
      <c r="D11" s="24" t="str">
        <f>IFERROR(VLOOKUP($B11,'All Staff Positions'!$B$7:$H$56,2,FALSE)*C11,"")</f>
        <v/>
      </c>
      <c r="E11" s="23" t="s">
        <v>6</v>
      </c>
      <c r="F11" s="24" t="str">
        <f>IFERROR(VLOOKUP($B11,'All Staff Positions'!$B$7:$H$56,3,FALSE)*E11,"")</f>
        <v/>
      </c>
      <c r="G11" s="23" t="s">
        <v>6</v>
      </c>
      <c r="H11" s="24" t="str">
        <f>IFERROR(VLOOKUP($B11,'All Staff Positions'!$B$7:$H$56,4,FALSE)*G11,"")</f>
        <v/>
      </c>
      <c r="I11" s="23" t="s">
        <v>6</v>
      </c>
      <c r="J11" s="24" t="str">
        <f>IFERROR(VLOOKUP($B11,'All Staff Positions'!$B$7:$H$56,5,FALSE)*I11,"")</f>
        <v/>
      </c>
      <c r="K11" s="23" t="s">
        <v>6</v>
      </c>
      <c r="L11" s="24" t="str">
        <f>IFERROR(VLOOKUP($B11,'All Staff Positions'!$B$7:$H$56,6,FALSE)*K11,"")</f>
        <v/>
      </c>
      <c r="M11" s="23" t="s">
        <v>6</v>
      </c>
      <c r="N11" s="24" t="str">
        <f>IFERROR(VLOOKUP($B11,'All Staff Positions'!$B$7:$H$56,7,FALSE)*M11,"")</f>
        <v/>
      </c>
    </row>
    <row r="12" spans="2:15" x14ac:dyDescent="0.3">
      <c r="B12" s="22" t="s">
        <v>165</v>
      </c>
      <c r="C12" s="23" t="s">
        <v>6</v>
      </c>
      <c r="D12" s="24" t="str">
        <f>IFERROR(VLOOKUP($B12,'All Staff Positions'!$B$7:$H$56,2,FALSE)*C12,"")</f>
        <v/>
      </c>
      <c r="E12" s="23" t="s">
        <v>6</v>
      </c>
      <c r="F12" s="24" t="str">
        <f>IFERROR(VLOOKUP($B12,'All Staff Positions'!$B$7:$H$56,3,FALSE)*E12,"")</f>
        <v/>
      </c>
      <c r="G12" s="23" t="s">
        <v>6</v>
      </c>
      <c r="H12" s="24" t="str">
        <f>IFERROR(VLOOKUP($B12,'All Staff Positions'!$B$7:$H$56,4,FALSE)*G12,"")</f>
        <v/>
      </c>
      <c r="I12" s="23" t="s">
        <v>6</v>
      </c>
      <c r="J12" s="24" t="str">
        <f>IFERROR(VLOOKUP($B12,'All Staff Positions'!$B$7:$H$56,5,FALSE)*I12,"")</f>
        <v/>
      </c>
      <c r="K12" s="23" t="s">
        <v>6</v>
      </c>
      <c r="L12" s="24" t="str">
        <f>IFERROR(VLOOKUP($B12,'All Staff Positions'!$B$7:$H$56,6,FALSE)*K12,"")</f>
        <v/>
      </c>
      <c r="M12" s="23" t="s">
        <v>6</v>
      </c>
      <c r="N12" s="24" t="str">
        <f>IFERROR(VLOOKUP($B12,'All Staff Positions'!$B$7:$H$56,7,FALSE)*M12,"")</f>
        <v/>
      </c>
    </row>
    <row r="13" spans="2:15" x14ac:dyDescent="0.3">
      <c r="B13" s="22" t="s">
        <v>166</v>
      </c>
      <c r="C13" s="23" t="s">
        <v>6</v>
      </c>
      <c r="D13" s="24" t="str">
        <f>IFERROR(VLOOKUP($B13,'All Staff Positions'!$B$7:$H$56,2,FALSE)*C13,"")</f>
        <v/>
      </c>
      <c r="E13" s="23" t="s">
        <v>6</v>
      </c>
      <c r="F13" s="24" t="str">
        <f>IFERROR(VLOOKUP($B13,'All Staff Positions'!$B$7:$H$56,3,FALSE)*E13,"")</f>
        <v/>
      </c>
      <c r="G13" s="23" t="s">
        <v>6</v>
      </c>
      <c r="H13" s="24" t="str">
        <f>IFERROR(VLOOKUP($B13,'All Staff Positions'!$B$7:$H$56,4,FALSE)*G13,"")</f>
        <v/>
      </c>
      <c r="I13" s="23" t="s">
        <v>6</v>
      </c>
      <c r="J13" s="24" t="str">
        <f>IFERROR(VLOOKUP($B13,'All Staff Positions'!$B$7:$H$56,5,FALSE)*I13,"")</f>
        <v/>
      </c>
      <c r="K13" s="23" t="s">
        <v>6</v>
      </c>
      <c r="L13" s="24" t="str">
        <f>IFERROR(VLOOKUP($B13,'All Staff Positions'!$B$7:$H$56,6,FALSE)*K13,"")</f>
        <v/>
      </c>
      <c r="M13" s="23" t="s">
        <v>6</v>
      </c>
      <c r="N13" s="24" t="str">
        <f>IFERROR(VLOOKUP($B13,'All Staff Positions'!$B$7:$H$56,7,FALSE)*M13,"")</f>
        <v/>
      </c>
    </row>
    <row r="14" spans="2:15" x14ac:dyDescent="0.3">
      <c r="B14" s="22" t="s">
        <v>163</v>
      </c>
      <c r="C14" s="23" t="s">
        <v>6</v>
      </c>
      <c r="D14" s="24" t="str">
        <f>IFERROR(VLOOKUP($B14,'All Staff Positions'!$B$7:$H$56,2,FALSE)*C14,"")</f>
        <v/>
      </c>
      <c r="E14" s="23" t="s">
        <v>6</v>
      </c>
      <c r="F14" s="24" t="str">
        <f>IFERROR(VLOOKUP($B14,'All Staff Positions'!$B$7:$H$56,3,FALSE)*E14,"")</f>
        <v/>
      </c>
      <c r="G14" s="23" t="s">
        <v>6</v>
      </c>
      <c r="H14" s="24" t="str">
        <f>IFERROR(VLOOKUP($B14,'All Staff Positions'!$B$7:$H$56,4,FALSE)*G14,"")</f>
        <v/>
      </c>
      <c r="I14" s="23" t="s">
        <v>6</v>
      </c>
      <c r="J14" s="24" t="str">
        <f>IFERROR(VLOOKUP($B14,'All Staff Positions'!$B$7:$H$56,5,FALSE)*I14,"")</f>
        <v/>
      </c>
      <c r="K14" s="23" t="s">
        <v>6</v>
      </c>
      <c r="L14" s="24" t="str">
        <f>IFERROR(VLOOKUP($B14,'All Staff Positions'!$B$7:$H$56,6,FALSE)*K14,"")</f>
        <v/>
      </c>
      <c r="M14" s="23" t="s">
        <v>6</v>
      </c>
      <c r="N14" s="24" t="str">
        <f>IFERROR(VLOOKUP($B14,'All Staff Positions'!$B$7:$H$56,7,FALSE)*M14,"")</f>
        <v/>
      </c>
    </row>
    <row r="15" spans="2:15" x14ac:dyDescent="0.3">
      <c r="B15" s="22" t="s">
        <v>167</v>
      </c>
      <c r="C15" s="23" t="s">
        <v>6</v>
      </c>
      <c r="D15" s="24" t="str">
        <f>IFERROR(VLOOKUP($B15,'All Staff Positions'!$B$7:$H$56,2,FALSE)*C15,"")</f>
        <v/>
      </c>
      <c r="E15" s="23" t="s">
        <v>6</v>
      </c>
      <c r="F15" s="24" t="str">
        <f>IFERROR(VLOOKUP($B15,'All Staff Positions'!$B$7:$H$56,3,FALSE)*E15,"")</f>
        <v/>
      </c>
      <c r="G15" s="23" t="s">
        <v>6</v>
      </c>
      <c r="H15" s="24" t="str">
        <f>IFERROR(VLOOKUP($B15,'All Staff Positions'!$B$7:$H$56,4,FALSE)*G15,"")</f>
        <v/>
      </c>
      <c r="I15" s="23" t="s">
        <v>6</v>
      </c>
      <c r="J15" s="24" t="str">
        <f>IFERROR(VLOOKUP($B15,'All Staff Positions'!$B$7:$H$56,5,FALSE)*I15,"")</f>
        <v/>
      </c>
      <c r="K15" s="23" t="s">
        <v>6</v>
      </c>
      <c r="L15" s="24" t="str">
        <f>IFERROR(VLOOKUP($B15,'All Staff Positions'!$B$7:$H$56,6,FALSE)*K15,"")</f>
        <v/>
      </c>
      <c r="M15" s="23" t="s">
        <v>6</v>
      </c>
      <c r="N15" s="24" t="str">
        <f>IFERROR(VLOOKUP($B15,'All Staff Positions'!$B$7:$H$56,7,FALSE)*M15,"")</f>
        <v/>
      </c>
    </row>
    <row r="16" spans="2:15" x14ac:dyDescent="0.3">
      <c r="B16" s="22" t="s">
        <v>175</v>
      </c>
      <c r="C16" s="23" t="s">
        <v>6</v>
      </c>
      <c r="D16" s="24" t="str">
        <f>IFERROR(VLOOKUP($B16,'All Staff Positions'!$B$7:$H$56,2,FALSE)*C16,"")</f>
        <v/>
      </c>
      <c r="E16" s="23" t="s">
        <v>6</v>
      </c>
      <c r="F16" s="24" t="str">
        <f>IFERROR(VLOOKUP($B16,'All Staff Positions'!$B$7:$H$56,3,FALSE)*E16,"")</f>
        <v/>
      </c>
      <c r="G16" s="23" t="s">
        <v>6</v>
      </c>
      <c r="H16" s="24" t="str">
        <f>IFERROR(VLOOKUP($B16,'All Staff Positions'!$B$7:$H$56,4,FALSE)*G16,"")</f>
        <v/>
      </c>
      <c r="I16" s="23" t="s">
        <v>6</v>
      </c>
      <c r="J16" s="24" t="str">
        <f>IFERROR(VLOOKUP($B16,'All Staff Positions'!$B$7:$H$56,5,FALSE)*I16,"")</f>
        <v/>
      </c>
      <c r="K16" s="23" t="s">
        <v>6</v>
      </c>
      <c r="L16" s="24" t="str">
        <f>IFERROR(VLOOKUP($B16,'All Staff Positions'!$B$7:$H$56,6,FALSE)*K16,"")</f>
        <v/>
      </c>
      <c r="M16" s="23" t="s">
        <v>6</v>
      </c>
      <c r="N16" s="24" t="str">
        <f>IFERROR(VLOOKUP($B16,'All Staff Positions'!$B$7:$H$56,7,FALSE)*M16,"")</f>
        <v/>
      </c>
    </row>
    <row r="17" spans="2:14" x14ac:dyDescent="0.3">
      <c r="B17" s="22" t="s">
        <v>7</v>
      </c>
      <c r="C17" s="23" t="s">
        <v>6</v>
      </c>
      <c r="D17" s="24" t="str">
        <f>IFERROR(VLOOKUP($B17,'All Staff Positions'!$B$7:$H$56,2,FALSE)*C17,"")</f>
        <v/>
      </c>
      <c r="E17" s="23" t="s">
        <v>6</v>
      </c>
      <c r="F17" s="24" t="str">
        <f>IFERROR(VLOOKUP($B17,'All Staff Positions'!$B$7:$H$56,3,FALSE)*E17,"")</f>
        <v/>
      </c>
      <c r="G17" s="23" t="s">
        <v>6</v>
      </c>
      <c r="H17" s="24" t="str">
        <f>IFERROR(VLOOKUP($B17,'All Staff Positions'!$B$7:$H$56,4,FALSE)*G17,"")</f>
        <v/>
      </c>
      <c r="I17" s="23" t="s">
        <v>6</v>
      </c>
      <c r="J17" s="24" t="str">
        <f>IFERROR(VLOOKUP($B17,'All Staff Positions'!$B$7:$H$56,5,FALSE)*I17,"")</f>
        <v/>
      </c>
      <c r="K17" s="23" t="s">
        <v>6</v>
      </c>
      <c r="L17" s="24" t="str">
        <f>IFERROR(VLOOKUP($B17,'All Staff Positions'!$B$7:$H$56,6,FALSE)*K17,"")</f>
        <v/>
      </c>
      <c r="M17" s="23" t="s">
        <v>6</v>
      </c>
      <c r="N17" s="24" t="str">
        <f>IFERROR(VLOOKUP($B17,'All Staff Positions'!$B$7:$H$56,7,FALSE)*M17,"")</f>
        <v/>
      </c>
    </row>
    <row r="18" spans="2:14" x14ac:dyDescent="0.3">
      <c r="B18" s="22" t="s">
        <v>8</v>
      </c>
      <c r="C18" s="23" t="s">
        <v>6</v>
      </c>
      <c r="D18" s="24" t="str">
        <f>IFERROR(VLOOKUP($B18,'All Staff Positions'!$B$7:$H$56,2,FALSE)*C18,"")</f>
        <v/>
      </c>
      <c r="E18" s="23" t="s">
        <v>6</v>
      </c>
      <c r="F18" s="24" t="str">
        <f>IFERROR(VLOOKUP($B18,'All Staff Positions'!$B$7:$H$56,3,FALSE)*E18,"")</f>
        <v/>
      </c>
      <c r="G18" s="23" t="s">
        <v>6</v>
      </c>
      <c r="H18" s="24" t="str">
        <f>IFERROR(VLOOKUP($B18,'All Staff Positions'!$B$7:$H$56,4,FALSE)*G18,"")</f>
        <v/>
      </c>
      <c r="I18" s="23" t="s">
        <v>6</v>
      </c>
      <c r="J18" s="24" t="str">
        <f>IFERROR(VLOOKUP($B18,'All Staff Positions'!$B$7:$H$56,5,FALSE)*I18,"")</f>
        <v/>
      </c>
      <c r="K18" s="23" t="s">
        <v>6</v>
      </c>
      <c r="L18" s="24" t="str">
        <f>IFERROR(VLOOKUP($B18,'All Staff Positions'!$B$7:$H$56,6,FALSE)*K18,"")</f>
        <v/>
      </c>
      <c r="M18" s="23" t="s">
        <v>6</v>
      </c>
      <c r="N18" s="24" t="str">
        <f>IFERROR(VLOOKUP($B18,'All Staff Positions'!$B$7:$H$56,7,FALSE)*M18,"")</f>
        <v/>
      </c>
    </row>
    <row r="19" spans="2:14" x14ac:dyDescent="0.3">
      <c r="B19" s="22" t="s">
        <v>9</v>
      </c>
      <c r="C19" s="23" t="s">
        <v>6</v>
      </c>
      <c r="D19" s="24" t="str">
        <f>IFERROR(VLOOKUP($B19,'All Staff Positions'!$B$7:$H$56,2,FALSE)*C19,"")</f>
        <v/>
      </c>
      <c r="E19" s="23" t="s">
        <v>6</v>
      </c>
      <c r="F19" s="24" t="str">
        <f>IFERROR(VLOOKUP($B19,'All Staff Positions'!$B$7:$H$56,3,FALSE)*E19,"")</f>
        <v/>
      </c>
      <c r="G19" s="23" t="s">
        <v>6</v>
      </c>
      <c r="H19" s="24" t="str">
        <f>IFERROR(VLOOKUP($B19,'All Staff Positions'!$B$7:$H$56,4,FALSE)*G19,"")</f>
        <v/>
      </c>
      <c r="I19" s="23" t="s">
        <v>6</v>
      </c>
      <c r="J19" s="24" t="str">
        <f>IFERROR(VLOOKUP($B19,'All Staff Positions'!$B$7:$H$56,5,FALSE)*I19,"")</f>
        <v/>
      </c>
      <c r="K19" s="23" t="s">
        <v>6</v>
      </c>
      <c r="L19" s="24" t="str">
        <f>IFERROR(VLOOKUP($B19,'All Staff Positions'!$B$7:$H$56,6,FALSE)*K19,"")</f>
        <v/>
      </c>
      <c r="M19" s="23" t="s">
        <v>6</v>
      </c>
      <c r="N19" s="24" t="str">
        <f>IFERROR(VLOOKUP($B19,'All Staff Positions'!$B$7:$H$56,7,FALSE)*M19,"")</f>
        <v/>
      </c>
    </row>
    <row r="20" spans="2:14" x14ac:dyDescent="0.3">
      <c r="B20" s="22" t="s">
        <v>10</v>
      </c>
      <c r="C20" s="23" t="s">
        <v>6</v>
      </c>
      <c r="D20" s="24" t="str">
        <f>IFERROR(VLOOKUP($B20,'All Staff Positions'!$B$7:$H$56,2,FALSE)*C20,"")</f>
        <v/>
      </c>
      <c r="E20" s="23" t="s">
        <v>6</v>
      </c>
      <c r="F20" s="24" t="str">
        <f>IFERROR(VLOOKUP($B20,'All Staff Positions'!$B$7:$H$56,3,FALSE)*E20,"")</f>
        <v/>
      </c>
      <c r="G20" s="23" t="s">
        <v>6</v>
      </c>
      <c r="H20" s="24" t="str">
        <f>IFERROR(VLOOKUP($B20,'All Staff Positions'!$B$7:$H$56,4,FALSE)*G20,"")</f>
        <v/>
      </c>
      <c r="I20" s="23" t="s">
        <v>6</v>
      </c>
      <c r="J20" s="24" t="str">
        <f>IFERROR(VLOOKUP($B20,'All Staff Positions'!$B$7:$H$56,5,FALSE)*I20,"")</f>
        <v/>
      </c>
      <c r="K20" s="23" t="s">
        <v>6</v>
      </c>
      <c r="L20" s="24" t="str">
        <f>IFERROR(VLOOKUP($B20,'All Staff Positions'!$B$7:$H$56,6,FALSE)*K20,"")</f>
        <v/>
      </c>
      <c r="M20" s="23" t="s">
        <v>6</v>
      </c>
      <c r="N20" s="24" t="str">
        <f>IFERROR(VLOOKUP($B20,'All Staff Positions'!$B$7:$H$56,7,FALSE)*M20,"")</f>
        <v/>
      </c>
    </row>
    <row r="21" spans="2:14" x14ac:dyDescent="0.3">
      <c r="B21" s="22" t="s">
        <v>11</v>
      </c>
      <c r="C21" s="23" t="s">
        <v>6</v>
      </c>
      <c r="D21" s="24" t="str">
        <f>IFERROR(VLOOKUP($B21,'All Staff Positions'!$B$7:$H$56,2,FALSE)*C21,"")</f>
        <v/>
      </c>
      <c r="E21" s="23" t="s">
        <v>6</v>
      </c>
      <c r="F21" s="24" t="str">
        <f>IFERROR(VLOOKUP($B21,'All Staff Positions'!$B$7:$H$56,3,FALSE)*E21,"")</f>
        <v/>
      </c>
      <c r="G21" s="23" t="s">
        <v>6</v>
      </c>
      <c r="H21" s="24" t="str">
        <f>IFERROR(VLOOKUP($B21,'All Staff Positions'!$B$7:$H$56,4,FALSE)*G21,"")</f>
        <v/>
      </c>
      <c r="I21" s="23" t="s">
        <v>6</v>
      </c>
      <c r="J21" s="24" t="str">
        <f>IFERROR(VLOOKUP($B21,'All Staff Positions'!$B$7:$H$56,5,FALSE)*I21,"")</f>
        <v/>
      </c>
      <c r="K21" s="23" t="s">
        <v>6</v>
      </c>
      <c r="L21" s="24" t="str">
        <f>IFERROR(VLOOKUP($B21,'All Staff Positions'!$B$7:$H$56,6,FALSE)*K21,"")</f>
        <v/>
      </c>
      <c r="M21" s="23" t="s">
        <v>6</v>
      </c>
      <c r="N21" s="24" t="str">
        <f>IFERROR(VLOOKUP($B21,'All Staff Positions'!$B$7:$H$56,7,FALSE)*M21,"")</f>
        <v/>
      </c>
    </row>
    <row r="22" spans="2:14" x14ac:dyDescent="0.3">
      <c r="B22" s="22" t="s">
        <v>12</v>
      </c>
      <c r="C22" s="23" t="s">
        <v>6</v>
      </c>
      <c r="D22" s="24" t="str">
        <f>IFERROR(VLOOKUP($B22,'All Staff Positions'!$B$7:$H$56,2,FALSE)*C22,"")</f>
        <v/>
      </c>
      <c r="E22" s="23" t="s">
        <v>6</v>
      </c>
      <c r="F22" s="24" t="str">
        <f>IFERROR(VLOOKUP($B22,'All Staff Positions'!$B$7:$H$56,3,FALSE)*E22,"")</f>
        <v/>
      </c>
      <c r="G22" s="23" t="s">
        <v>6</v>
      </c>
      <c r="H22" s="24" t="str">
        <f>IFERROR(VLOOKUP($B22,'All Staff Positions'!$B$7:$H$56,4,FALSE)*G22,"")</f>
        <v/>
      </c>
      <c r="I22" s="23" t="s">
        <v>6</v>
      </c>
      <c r="J22" s="24" t="str">
        <f>IFERROR(VLOOKUP($B22,'All Staff Positions'!$B$7:$H$56,5,FALSE)*I22,"")</f>
        <v/>
      </c>
      <c r="K22" s="23" t="s">
        <v>6</v>
      </c>
      <c r="L22" s="24" t="str">
        <f>IFERROR(VLOOKUP($B22,'All Staff Positions'!$B$7:$H$56,6,FALSE)*K22,"")</f>
        <v/>
      </c>
      <c r="M22" s="23" t="s">
        <v>6</v>
      </c>
      <c r="N22" s="24" t="str">
        <f>IFERROR(VLOOKUP($B22,'All Staff Positions'!$B$7:$H$56,7,FALSE)*M22,"")</f>
        <v/>
      </c>
    </row>
    <row r="23" spans="2:14" x14ac:dyDescent="0.3">
      <c r="B23" s="22" t="s">
        <v>13</v>
      </c>
      <c r="C23" s="23" t="s">
        <v>6</v>
      </c>
      <c r="D23" s="24" t="str">
        <f>IFERROR(VLOOKUP($B23,'All Staff Positions'!$B$7:$H$56,2,FALSE)*C23,"")</f>
        <v/>
      </c>
      <c r="E23" s="23" t="s">
        <v>6</v>
      </c>
      <c r="F23" s="24" t="str">
        <f>IFERROR(VLOOKUP($B23,'All Staff Positions'!$B$7:$H$56,3,FALSE)*E23,"")</f>
        <v/>
      </c>
      <c r="G23" s="23" t="s">
        <v>6</v>
      </c>
      <c r="H23" s="24" t="str">
        <f>IFERROR(VLOOKUP($B23,'All Staff Positions'!$B$7:$H$56,4,FALSE)*G23,"")</f>
        <v/>
      </c>
      <c r="I23" s="23" t="s">
        <v>6</v>
      </c>
      <c r="J23" s="24" t="str">
        <f>IFERROR(VLOOKUP($B23,'All Staff Positions'!$B$7:$H$56,5,FALSE)*I23,"")</f>
        <v/>
      </c>
      <c r="K23" s="23" t="s">
        <v>6</v>
      </c>
      <c r="L23" s="24" t="str">
        <f>IFERROR(VLOOKUP($B23,'All Staff Positions'!$B$7:$H$56,6,FALSE)*K23,"")</f>
        <v/>
      </c>
      <c r="M23" s="23" t="s">
        <v>6</v>
      </c>
      <c r="N23" s="24" t="str">
        <f>IFERROR(VLOOKUP($B23,'All Staff Positions'!$B$7:$H$56,7,FALSE)*M23,"")</f>
        <v/>
      </c>
    </row>
    <row r="24" spans="2:14" x14ac:dyDescent="0.3">
      <c r="B24" s="22" t="s">
        <v>14</v>
      </c>
      <c r="C24" s="23" t="s">
        <v>6</v>
      </c>
      <c r="D24" s="24" t="str">
        <f>IFERROR(VLOOKUP($B24,'All Staff Positions'!$B$7:$H$56,2,FALSE)*C24,"")</f>
        <v/>
      </c>
      <c r="E24" s="23" t="s">
        <v>6</v>
      </c>
      <c r="F24" s="24" t="str">
        <f>IFERROR(VLOOKUP($B24,'All Staff Positions'!$B$7:$H$56,3,FALSE)*E24,"")</f>
        <v/>
      </c>
      <c r="G24" s="23" t="s">
        <v>6</v>
      </c>
      <c r="H24" s="24" t="str">
        <f>IFERROR(VLOOKUP($B24,'All Staff Positions'!$B$7:$H$56,4,FALSE)*G24,"")</f>
        <v/>
      </c>
      <c r="I24" s="23" t="s">
        <v>6</v>
      </c>
      <c r="J24" s="24" t="str">
        <f>IFERROR(VLOOKUP($B24,'All Staff Positions'!$B$7:$H$56,5,FALSE)*I24,"")</f>
        <v/>
      </c>
      <c r="K24" s="23" t="s">
        <v>6</v>
      </c>
      <c r="L24" s="24" t="str">
        <f>IFERROR(VLOOKUP($B24,'All Staff Positions'!$B$7:$H$56,6,FALSE)*K24,"")</f>
        <v/>
      </c>
      <c r="M24" s="23" t="s">
        <v>6</v>
      </c>
      <c r="N24" s="24" t="str">
        <f>IFERROR(VLOOKUP($B24,'All Staff Positions'!$B$7:$H$56,7,FALSE)*M24,"")</f>
        <v/>
      </c>
    </row>
    <row r="25" spans="2:14" x14ac:dyDescent="0.3">
      <c r="B25" s="22" t="s">
        <v>15</v>
      </c>
      <c r="C25" s="23" t="s">
        <v>6</v>
      </c>
      <c r="D25" s="24" t="str">
        <f>IFERROR(VLOOKUP($B25,'All Staff Positions'!$B$7:$H$56,2,FALSE)*C25,"")</f>
        <v/>
      </c>
      <c r="E25" s="23" t="s">
        <v>6</v>
      </c>
      <c r="F25" s="24" t="str">
        <f>IFERROR(VLOOKUP($B25,'All Staff Positions'!$B$7:$H$56,3,FALSE)*E25,"")</f>
        <v/>
      </c>
      <c r="G25" s="23" t="s">
        <v>6</v>
      </c>
      <c r="H25" s="24" t="str">
        <f>IFERROR(VLOOKUP($B25,'All Staff Positions'!$B$7:$H$56,4,FALSE)*G25,"")</f>
        <v/>
      </c>
      <c r="I25" s="23" t="s">
        <v>6</v>
      </c>
      <c r="J25" s="24" t="str">
        <f>IFERROR(VLOOKUP($B25,'All Staff Positions'!$B$7:$H$56,5,FALSE)*I25,"")</f>
        <v/>
      </c>
      <c r="K25" s="23" t="s">
        <v>6</v>
      </c>
      <c r="L25" s="24" t="str">
        <f>IFERROR(VLOOKUP($B25,'All Staff Positions'!$B$7:$H$56,6,FALSE)*K25,"")</f>
        <v/>
      </c>
      <c r="M25" s="23" t="s">
        <v>6</v>
      </c>
      <c r="N25" s="24" t="str">
        <f>IFERROR(VLOOKUP($B25,'All Staff Positions'!$B$7:$H$56,7,FALSE)*M25,"")</f>
        <v/>
      </c>
    </row>
    <row r="26" spans="2:14" x14ac:dyDescent="0.3">
      <c r="B26" s="22" t="s">
        <v>16</v>
      </c>
      <c r="C26" s="23" t="s">
        <v>6</v>
      </c>
      <c r="D26" s="24" t="str">
        <f>IFERROR(VLOOKUP($B26,'All Staff Positions'!$B$7:$H$56,2,FALSE)*C26,"")</f>
        <v/>
      </c>
      <c r="E26" s="23" t="s">
        <v>6</v>
      </c>
      <c r="F26" s="24" t="str">
        <f>IFERROR(VLOOKUP($B26,'All Staff Positions'!$B$7:$H$56,3,FALSE)*E26,"")</f>
        <v/>
      </c>
      <c r="G26" s="23" t="s">
        <v>6</v>
      </c>
      <c r="H26" s="24" t="str">
        <f>IFERROR(VLOOKUP($B26,'All Staff Positions'!$B$7:$H$56,4,FALSE)*G26,"")</f>
        <v/>
      </c>
      <c r="I26" s="23" t="s">
        <v>6</v>
      </c>
      <c r="J26" s="24" t="str">
        <f>IFERROR(VLOOKUP($B26,'All Staff Positions'!$B$7:$H$56,5,FALSE)*I26,"")</f>
        <v/>
      </c>
      <c r="K26" s="23" t="s">
        <v>6</v>
      </c>
      <c r="L26" s="24" t="str">
        <f>IFERROR(VLOOKUP($B26,'All Staff Positions'!$B$7:$H$56,6,FALSE)*K26,"")</f>
        <v/>
      </c>
      <c r="M26" s="23" t="s">
        <v>6</v>
      </c>
      <c r="N26" s="24" t="str">
        <f>IFERROR(VLOOKUP($B26,'All Staff Positions'!$B$7:$H$56,7,FALSE)*M26,"")</f>
        <v/>
      </c>
    </row>
    <row r="27" spans="2:14" x14ac:dyDescent="0.3">
      <c r="B27" s="22" t="s">
        <v>17</v>
      </c>
      <c r="C27" s="23" t="s">
        <v>6</v>
      </c>
      <c r="D27" s="24" t="str">
        <f>IFERROR(VLOOKUP($B27,'All Staff Positions'!$B$7:$H$56,2,FALSE)*C27,"")</f>
        <v/>
      </c>
      <c r="E27" s="23" t="s">
        <v>6</v>
      </c>
      <c r="F27" s="24" t="str">
        <f>IFERROR(VLOOKUP($B27,'All Staff Positions'!$B$7:$H$56,3,FALSE)*E27,"")</f>
        <v/>
      </c>
      <c r="G27" s="23" t="s">
        <v>6</v>
      </c>
      <c r="H27" s="24" t="str">
        <f>IFERROR(VLOOKUP($B27,'All Staff Positions'!$B$7:$H$56,4,FALSE)*G27,"")</f>
        <v/>
      </c>
      <c r="I27" s="23" t="s">
        <v>6</v>
      </c>
      <c r="J27" s="24" t="str">
        <f>IFERROR(VLOOKUP($B27,'All Staff Positions'!$B$7:$H$56,5,FALSE)*I27,"")</f>
        <v/>
      </c>
      <c r="K27" s="23" t="s">
        <v>6</v>
      </c>
      <c r="L27" s="24" t="str">
        <f>IFERROR(VLOOKUP($B27,'All Staff Positions'!$B$7:$H$56,6,FALSE)*K27,"")</f>
        <v/>
      </c>
      <c r="M27" s="23" t="s">
        <v>6</v>
      </c>
      <c r="N27" s="24" t="str">
        <f>IFERROR(VLOOKUP($B27,'All Staff Positions'!$B$7:$H$56,7,FALSE)*M27,"")</f>
        <v/>
      </c>
    </row>
    <row r="28" spans="2:14" ht="15" customHeight="1" x14ac:dyDescent="0.3">
      <c r="B28" s="22" t="s">
        <v>18</v>
      </c>
      <c r="C28" s="23" t="s">
        <v>6</v>
      </c>
      <c r="D28" s="24" t="str">
        <f>IFERROR(VLOOKUP($B28,'All Staff Positions'!$B$7:$H$56,2,FALSE)*C28,"")</f>
        <v/>
      </c>
      <c r="E28" s="23" t="s">
        <v>6</v>
      </c>
      <c r="F28" s="24" t="str">
        <f>IFERROR(VLOOKUP($B28,'All Staff Positions'!$B$7:$H$56,3,FALSE)*E28,"")</f>
        <v/>
      </c>
      <c r="G28" s="23" t="s">
        <v>6</v>
      </c>
      <c r="H28" s="24" t="str">
        <f>IFERROR(VLOOKUP($B28,'All Staff Positions'!$B$7:$H$56,4,FALSE)*G28,"")</f>
        <v/>
      </c>
      <c r="I28" s="23" t="s">
        <v>6</v>
      </c>
      <c r="J28" s="24" t="str">
        <f>IFERROR(VLOOKUP($B28,'All Staff Positions'!$B$7:$H$56,5,FALSE)*I28,"")</f>
        <v/>
      </c>
      <c r="K28" s="23" t="s">
        <v>6</v>
      </c>
      <c r="L28" s="24" t="str">
        <f>IFERROR(VLOOKUP($B28,'All Staff Positions'!$B$7:$H$56,6,FALSE)*K28,"")</f>
        <v/>
      </c>
      <c r="M28" s="23" t="s">
        <v>6</v>
      </c>
      <c r="N28" s="24" t="str">
        <f>IFERROR(VLOOKUP($B28,'All Staff Positions'!$B$7:$H$56,7,FALSE)*M28,"")</f>
        <v/>
      </c>
    </row>
    <row r="29" spans="2:14" ht="15" customHeight="1" x14ac:dyDescent="0.3">
      <c r="B29" s="22" t="s">
        <v>19</v>
      </c>
      <c r="C29" s="23" t="s">
        <v>6</v>
      </c>
      <c r="D29" s="24" t="str">
        <f>IFERROR(VLOOKUP($B29,'All Staff Positions'!$B$7:$H$56,2,FALSE)*C29,"")</f>
        <v/>
      </c>
      <c r="E29" s="23" t="s">
        <v>6</v>
      </c>
      <c r="F29" s="24" t="str">
        <f>IFERROR(VLOOKUP($B29,'All Staff Positions'!$B$7:$H$56,3,FALSE)*E29,"")</f>
        <v/>
      </c>
      <c r="G29" s="23" t="s">
        <v>6</v>
      </c>
      <c r="H29" s="24" t="str">
        <f>IFERROR(VLOOKUP($B29,'All Staff Positions'!$B$7:$H$56,4,FALSE)*G29,"")</f>
        <v/>
      </c>
      <c r="I29" s="23" t="s">
        <v>6</v>
      </c>
      <c r="J29" s="24" t="str">
        <f>IFERROR(VLOOKUP($B29,'All Staff Positions'!$B$7:$H$56,5,FALSE)*I29,"")</f>
        <v/>
      </c>
      <c r="K29" s="23" t="s">
        <v>6</v>
      </c>
      <c r="L29" s="24" t="str">
        <f>IFERROR(VLOOKUP($B29,'All Staff Positions'!$B$7:$H$56,6,FALSE)*K29,"")</f>
        <v/>
      </c>
      <c r="M29" s="23" t="s">
        <v>6</v>
      </c>
      <c r="N29" s="24" t="str">
        <f>IFERROR(VLOOKUP($B29,'All Staff Positions'!$B$7:$H$56,7,FALSE)*M29,"")</f>
        <v/>
      </c>
    </row>
    <row r="30" spans="2:14" ht="15" customHeight="1" x14ac:dyDescent="0.3">
      <c r="B30" s="22" t="s">
        <v>20</v>
      </c>
      <c r="C30" s="23" t="s">
        <v>6</v>
      </c>
      <c r="D30" s="24" t="str">
        <f>IFERROR(VLOOKUP($B30,'All Staff Positions'!$B$7:$H$56,2,FALSE)*C30,"")</f>
        <v/>
      </c>
      <c r="E30" s="23" t="s">
        <v>6</v>
      </c>
      <c r="F30" s="24" t="str">
        <f>IFERROR(VLOOKUP($B30,'All Staff Positions'!$B$7:$H$56,3,FALSE)*E30,"")</f>
        <v/>
      </c>
      <c r="G30" s="23" t="s">
        <v>6</v>
      </c>
      <c r="H30" s="24" t="str">
        <f>IFERROR(VLOOKUP($B30,'All Staff Positions'!$B$7:$H$56,4,FALSE)*G30,"")</f>
        <v/>
      </c>
      <c r="I30" s="23" t="s">
        <v>6</v>
      </c>
      <c r="J30" s="24" t="str">
        <f>IFERROR(VLOOKUP($B30,'All Staff Positions'!$B$7:$H$56,5,FALSE)*I30,"")</f>
        <v/>
      </c>
      <c r="K30" s="23" t="s">
        <v>6</v>
      </c>
      <c r="L30" s="24" t="str">
        <f>IFERROR(VLOOKUP($B30,'All Staff Positions'!$B$7:$H$56,6,FALSE)*K30,"")</f>
        <v/>
      </c>
      <c r="M30" s="23" t="s">
        <v>6</v>
      </c>
      <c r="N30" s="24" t="str">
        <f>IFERROR(VLOOKUP($B30,'All Staff Positions'!$B$7:$H$56,7,FALSE)*M30,"")</f>
        <v/>
      </c>
    </row>
    <row r="31" spans="2:14" ht="15" customHeight="1" x14ac:dyDescent="0.3">
      <c r="B31" s="22" t="s">
        <v>21</v>
      </c>
      <c r="C31" s="23" t="s">
        <v>6</v>
      </c>
      <c r="D31" s="24" t="str">
        <f>IFERROR(VLOOKUP($B31,'All Staff Positions'!$B$7:$H$56,2,FALSE)*C31,"")</f>
        <v/>
      </c>
      <c r="E31" s="23" t="s">
        <v>6</v>
      </c>
      <c r="F31" s="24" t="str">
        <f>IFERROR(VLOOKUP($B31,'All Staff Positions'!$B$7:$H$56,3,FALSE)*E31,"")</f>
        <v/>
      </c>
      <c r="G31" s="23" t="s">
        <v>6</v>
      </c>
      <c r="H31" s="24" t="str">
        <f>IFERROR(VLOOKUP($B31,'All Staff Positions'!$B$7:$H$56,4,FALSE)*G31,"")</f>
        <v/>
      </c>
      <c r="I31" s="23" t="s">
        <v>6</v>
      </c>
      <c r="J31" s="24" t="str">
        <f>IFERROR(VLOOKUP($B31,'All Staff Positions'!$B$7:$H$56,5,FALSE)*I31,"")</f>
        <v/>
      </c>
      <c r="K31" s="23" t="s">
        <v>6</v>
      </c>
      <c r="L31" s="24" t="str">
        <f>IFERROR(VLOOKUP($B31,'All Staff Positions'!$B$7:$H$56,6,FALSE)*K31,"")</f>
        <v/>
      </c>
      <c r="M31" s="23" t="s">
        <v>6</v>
      </c>
      <c r="N31" s="24" t="str">
        <f>IFERROR(VLOOKUP($B31,'All Staff Positions'!$B$7:$H$56,7,FALSE)*M31,"")</f>
        <v/>
      </c>
    </row>
    <row r="32" spans="2:14" x14ac:dyDescent="0.3">
      <c r="B32" s="22" t="s">
        <v>22</v>
      </c>
      <c r="C32" s="23" t="s">
        <v>6</v>
      </c>
      <c r="D32" s="24" t="str">
        <f>IFERROR(VLOOKUP($B32,'All Staff Positions'!$B$7:$H$56,2,FALSE)*C32,"")</f>
        <v/>
      </c>
      <c r="E32" s="23" t="s">
        <v>6</v>
      </c>
      <c r="F32" s="24" t="str">
        <f>IFERROR(VLOOKUP($B32,'All Staff Positions'!$B$7:$H$56,3,FALSE)*E32,"")</f>
        <v/>
      </c>
      <c r="G32" s="23" t="s">
        <v>6</v>
      </c>
      <c r="H32" s="24" t="str">
        <f>IFERROR(VLOOKUP($B32,'All Staff Positions'!$B$7:$H$56,4,FALSE)*G32,"")</f>
        <v/>
      </c>
      <c r="I32" s="23" t="s">
        <v>6</v>
      </c>
      <c r="J32" s="24" t="str">
        <f>IFERROR(VLOOKUP($B32,'All Staff Positions'!$B$7:$H$56,5,FALSE)*I32,"")</f>
        <v/>
      </c>
      <c r="K32" s="23" t="s">
        <v>6</v>
      </c>
      <c r="L32" s="24" t="str">
        <f>IFERROR(VLOOKUP($B32,'All Staff Positions'!$B$7:$H$56,6,FALSE)*K32,"")</f>
        <v/>
      </c>
      <c r="M32" s="23" t="s">
        <v>6</v>
      </c>
      <c r="N32" s="24" t="str">
        <f>IFERROR(VLOOKUP($B32,'All Staff Positions'!$B$7:$H$56,7,FALSE)*M32,"")</f>
        <v/>
      </c>
    </row>
    <row r="33" spans="2:14" x14ac:dyDescent="0.3">
      <c r="B33" s="22" t="s">
        <v>23</v>
      </c>
      <c r="C33" s="23" t="s">
        <v>6</v>
      </c>
      <c r="D33" s="24" t="str">
        <f>IFERROR(VLOOKUP($B33,'All Staff Positions'!$B$7:$H$56,2,FALSE)*C33,"")</f>
        <v/>
      </c>
      <c r="E33" s="23" t="s">
        <v>6</v>
      </c>
      <c r="F33" s="24" t="str">
        <f>IFERROR(VLOOKUP($B33,'All Staff Positions'!$B$7:$H$56,3,FALSE)*E33,"")</f>
        <v/>
      </c>
      <c r="G33" s="23" t="s">
        <v>6</v>
      </c>
      <c r="H33" s="24" t="str">
        <f>IFERROR(VLOOKUP($B33,'All Staff Positions'!$B$7:$H$56,4,FALSE)*G33,"")</f>
        <v/>
      </c>
      <c r="I33" s="23" t="s">
        <v>6</v>
      </c>
      <c r="J33" s="24" t="str">
        <f>IFERROR(VLOOKUP($B33,'All Staff Positions'!$B$7:$H$56,5,FALSE)*I33,"")</f>
        <v/>
      </c>
      <c r="K33" s="23" t="s">
        <v>6</v>
      </c>
      <c r="L33" s="24" t="str">
        <f>IFERROR(VLOOKUP($B33,'All Staff Positions'!$B$7:$H$56,6,FALSE)*K33,"")</f>
        <v/>
      </c>
      <c r="M33" s="23" t="s">
        <v>6</v>
      </c>
      <c r="N33" s="24" t="str">
        <f>IFERROR(VLOOKUP($B33,'All Staff Positions'!$B$7:$H$56,7,FALSE)*M33,"")</f>
        <v/>
      </c>
    </row>
    <row r="34" spans="2:14" x14ac:dyDescent="0.3">
      <c r="B34" s="22" t="s">
        <v>24</v>
      </c>
      <c r="C34" s="23" t="s">
        <v>6</v>
      </c>
      <c r="D34" s="24" t="str">
        <f>IFERROR(VLOOKUP($B34,'All Staff Positions'!$B$7:$H$56,2,FALSE)*C34,"")</f>
        <v/>
      </c>
      <c r="E34" s="23" t="s">
        <v>6</v>
      </c>
      <c r="F34" s="24" t="str">
        <f>IFERROR(VLOOKUP($B34,'All Staff Positions'!$B$7:$H$56,3,FALSE)*E34,"")</f>
        <v/>
      </c>
      <c r="G34" s="23" t="s">
        <v>6</v>
      </c>
      <c r="H34" s="24" t="str">
        <f>IFERROR(VLOOKUP($B34,'All Staff Positions'!$B$7:$H$56,4,FALSE)*G34,"")</f>
        <v/>
      </c>
      <c r="I34" s="23" t="s">
        <v>6</v>
      </c>
      <c r="J34" s="24" t="str">
        <f>IFERROR(VLOOKUP($B34,'All Staff Positions'!$B$7:$H$56,5,FALSE)*I34,"")</f>
        <v/>
      </c>
      <c r="K34" s="23" t="s">
        <v>6</v>
      </c>
      <c r="L34" s="24" t="str">
        <f>IFERROR(VLOOKUP($B34,'All Staff Positions'!$B$7:$H$56,6,FALSE)*K34,"")</f>
        <v/>
      </c>
      <c r="M34" s="23" t="s">
        <v>6</v>
      </c>
      <c r="N34" s="24" t="str">
        <f>IFERROR(VLOOKUP($B34,'All Staff Positions'!$B$7:$H$56,7,FALSE)*M34,"")</f>
        <v/>
      </c>
    </row>
    <row r="35" spans="2:14" x14ac:dyDescent="0.3">
      <c r="B35" s="22" t="s">
        <v>25</v>
      </c>
      <c r="C35" s="23" t="s">
        <v>6</v>
      </c>
      <c r="D35" s="24" t="str">
        <f>IFERROR(VLOOKUP($B35,'All Staff Positions'!$B$7:$H$56,2,FALSE)*C35,"")</f>
        <v/>
      </c>
      <c r="E35" s="23" t="s">
        <v>6</v>
      </c>
      <c r="F35" s="24" t="str">
        <f>IFERROR(VLOOKUP($B35,'All Staff Positions'!$B$7:$H$56,3,FALSE)*E35,"")</f>
        <v/>
      </c>
      <c r="G35" s="23" t="s">
        <v>6</v>
      </c>
      <c r="H35" s="24" t="str">
        <f>IFERROR(VLOOKUP($B35,'All Staff Positions'!$B$7:$H$56,4,FALSE)*G35,"")</f>
        <v/>
      </c>
      <c r="I35" s="23" t="s">
        <v>6</v>
      </c>
      <c r="J35" s="24" t="str">
        <f>IFERROR(VLOOKUP($B35,'All Staff Positions'!$B$7:$H$56,5,FALSE)*I35,"")</f>
        <v/>
      </c>
      <c r="K35" s="23" t="s">
        <v>6</v>
      </c>
      <c r="L35" s="24" t="str">
        <f>IFERROR(VLOOKUP($B35,'All Staff Positions'!$B$7:$H$56,6,FALSE)*K35,"")</f>
        <v/>
      </c>
      <c r="M35" s="23" t="s">
        <v>6</v>
      </c>
      <c r="N35" s="24" t="str">
        <f>IFERROR(VLOOKUP($B35,'All Staff Positions'!$B$7:$H$56,7,FALSE)*M35,"")</f>
        <v/>
      </c>
    </row>
    <row r="36" spans="2:14" x14ac:dyDescent="0.3">
      <c r="B36" s="22" t="s">
        <v>26</v>
      </c>
      <c r="C36" s="23" t="s">
        <v>6</v>
      </c>
      <c r="D36" s="24" t="str">
        <f>IFERROR(VLOOKUP($B36,'All Staff Positions'!$B$7:$H$56,2,FALSE)*C36,"")</f>
        <v/>
      </c>
      <c r="E36" s="23" t="s">
        <v>6</v>
      </c>
      <c r="F36" s="24" t="str">
        <f>IFERROR(VLOOKUP($B36,'All Staff Positions'!$B$7:$H$56,3,FALSE)*E36,"")</f>
        <v/>
      </c>
      <c r="G36" s="23" t="s">
        <v>6</v>
      </c>
      <c r="H36" s="24" t="str">
        <f>IFERROR(VLOOKUP($B36,'All Staff Positions'!$B$7:$H$56,4,FALSE)*G36,"")</f>
        <v/>
      </c>
      <c r="I36" s="23" t="s">
        <v>6</v>
      </c>
      <c r="J36" s="24" t="str">
        <f>IFERROR(VLOOKUP($B36,'All Staff Positions'!$B$7:$H$56,5,FALSE)*I36,"")</f>
        <v/>
      </c>
      <c r="K36" s="23" t="s">
        <v>6</v>
      </c>
      <c r="L36" s="24" t="str">
        <f>IFERROR(VLOOKUP($B36,'All Staff Positions'!$B$7:$H$56,6,FALSE)*K36,"")</f>
        <v/>
      </c>
      <c r="M36" s="23" t="s">
        <v>6</v>
      </c>
      <c r="N36" s="24" t="str">
        <f>IFERROR(VLOOKUP($B36,'All Staff Positions'!$B$7:$H$56,7,FALSE)*M36,"")</f>
        <v/>
      </c>
    </row>
    <row r="37" spans="2:14" x14ac:dyDescent="0.3">
      <c r="B37" s="22" t="s">
        <v>27</v>
      </c>
      <c r="C37" s="23" t="s">
        <v>6</v>
      </c>
      <c r="D37" s="24" t="str">
        <f>IFERROR(VLOOKUP($B37,'All Staff Positions'!$B$7:$H$56,2,FALSE)*C37,"")</f>
        <v/>
      </c>
      <c r="E37" s="23" t="s">
        <v>6</v>
      </c>
      <c r="F37" s="24" t="str">
        <f>IFERROR(VLOOKUP($B37,'All Staff Positions'!$B$7:$H$56,3,FALSE)*E37,"")</f>
        <v/>
      </c>
      <c r="G37" s="23" t="s">
        <v>6</v>
      </c>
      <c r="H37" s="24" t="str">
        <f>IFERROR(VLOOKUP($B37,'All Staff Positions'!$B$7:$H$56,4,FALSE)*G37,"")</f>
        <v/>
      </c>
      <c r="I37" s="23" t="s">
        <v>6</v>
      </c>
      <c r="J37" s="24" t="str">
        <f>IFERROR(VLOOKUP($B37,'All Staff Positions'!$B$7:$H$56,5,FALSE)*I37,"")</f>
        <v/>
      </c>
      <c r="K37" s="23" t="s">
        <v>6</v>
      </c>
      <c r="L37" s="24" t="str">
        <f>IFERROR(VLOOKUP($B37,'All Staff Positions'!$B$7:$H$56,6,FALSE)*K37,"")</f>
        <v/>
      </c>
      <c r="M37" s="23" t="s">
        <v>6</v>
      </c>
      <c r="N37" s="24" t="str">
        <f>IFERROR(VLOOKUP($B37,'All Staff Positions'!$B$7:$H$56,7,FALSE)*M37,"")</f>
        <v/>
      </c>
    </row>
    <row r="38" spans="2:14" x14ac:dyDescent="0.3">
      <c r="B38" s="22" t="s">
        <v>28</v>
      </c>
      <c r="C38" s="23" t="s">
        <v>6</v>
      </c>
      <c r="D38" s="24" t="str">
        <f>IFERROR(VLOOKUP($B38,'All Staff Positions'!$B$7:$H$56,2,FALSE)*C38,"")</f>
        <v/>
      </c>
      <c r="E38" s="23" t="s">
        <v>6</v>
      </c>
      <c r="F38" s="24" t="str">
        <f>IFERROR(VLOOKUP($B38,'All Staff Positions'!$B$7:$H$56,3,FALSE)*E38,"")</f>
        <v/>
      </c>
      <c r="G38" s="23" t="s">
        <v>6</v>
      </c>
      <c r="H38" s="24" t="str">
        <f>IFERROR(VLOOKUP($B38,'All Staff Positions'!$B$7:$H$56,4,FALSE)*G38,"")</f>
        <v/>
      </c>
      <c r="I38" s="23" t="s">
        <v>6</v>
      </c>
      <c r="J38" s="24" t="str">
        <f>IFERROR(VLOOKUP($B38,'All Staff Positions'!$B$7:$H$56,5,FALSE)*I38,"")</f>
        <v/>
      </c>
      <c r="K38" s="23" t="s">
        <v>6</v>
      </c>
      <c r="L38" s="24" t="str">
        <f>IFERROR(VLOOKUP($B38,'All Staff Positions'!$B$7:$H$56,6,FALSE)*K38,"")</f>
        <v/>
      </c>
      <c r="M38" s="23" t="s">
        <v>6</v>
      </c>
      <c r="N38" s="24" t="str">
        <f>IFERROR(VLOOKUP($B38,'All Staff Positions'!$B$7:$H$56,7,FALSE)*M38,"")</f>
        <v/>
      </c>
    </row>
    <row r="39" spans="2:14" x14ac:dyDescent="0.3">
      <c r="B39" s="22" t="s">
        <v>29</v>
      </c>
      <c r="C39" s="23" t="s">
        <v>6</v>
      </c>
      <c r="D39" s="24" t="str">
        <f>IFERROR(VLOOKUP($B39,'All Staff Positions'!$B$7:$H$56,2,FALSE)*C39,"")</f>
        <v/>
      </c>
      <c r="E39" s="23" t="s">
        <v>6</v>
      </c>
      <c r="F39" s="24" t="str">
        <f>IFERROR(VLOOKUP($B39,'All Staff Positions'!$B$7:$H$56,3,FALSE)*E39,"")</f>
        <v/>
      </c>
      <c r="G39" s="23" t="s">
        <v>6</v>
      </c>
      <c r="H39" s="24" t="str">
        <f>IFERROR(VLOOKUP($B39,'All Staff Positions'!$B$7:$H$56,4,FALSE)*G39,"")</f>
        <v/>
      </c>
      <c r="I39" s="23" t="s">
        <v>6</v>
      </c>
      <c r="J39" s="24" t="str">
        <f>IFERROR(VLOOKUP($B39,'All Staff Positions'!$B$7:$H$56,5,FALSE)*I39,"")</f>
        <v/>
      </c>
      <c r="K39" s="23" t="s">
        <v>6</v>
      </c>
      <c r="L39" s="24" t="str">
        <f>IFERROR(VLOOKUP($B39,'All Staff Positions'!$B$7:$H$56,6,FALSE)*K39,"")</f>
        <v/>
      </c>
      <c r="M39" s="23" t="s">
        <v>6</v>
      </c>
      <c r="N39" s="24" t="str">
        <f>IFERROR(VLOOKUP($B39,'All Staff Positions'!$B$7:$H$56,7,FALSE)*M39,"")</f>
        <v/>
      </c>
    </row>
    <row r="40" spans="2:14" x14ac:dyDescent="0.3">
      <c r="B40" s="22" t="s">
        <v>30</v>
      </c>
      <c r="C40" s="23" t="s">
        <v>6</v>
      </c>
      <c r="D40" s="24" t="str">
        <f>IFERROR(VLOOKUP($B40,'All Staff Positions'!$B$7:$H$56,2,FALSE)*C40,"")</f>
        <v/>
      </c>
      <c r="E40" s="23" t="s">
        <v>6</v>
      </c>
      <c r="F40" s="24" t="str">
        <f>IFERROR(VLOOKUP($B40,'All Staff Positions'!$B$7:$H$56,3,FALSE)*E40,"")</f>
        <v/>
      </c>
      <c r="G40" s="23" t="s">
        <v>6</v>
      </c>
      <c r="H40" s="24" t="str">
        <f>IFERROR(VLOOKUP($B40,'All Staff Positions'!$B$7:$H$56,4,FALSE)*G40,"")</f>
        <v/>
      </c>
      <c r="I40" s="23" t="s">
        <v>6</v>
      </c>
      <c r="J40" s="24" t="str">
        <f>IFERROR(VLOOKUP($B40,'All Staff Positions'!$B$7:$H$56,5,FALSE)*I40,"")</f>
        <v/>
      </c>
      <c r="K40" s="23" t="s">
        <v>6</v>
      </c>
      <c r="L40" s="24" t="str">
        <f>IFERROR(VLOOKUP($B40,'All Staff Positions'!$B$7:$H$56,6,FALSE)*K40,"")</f>
        <v/>
      </c>
      <c r="M40" s="23" t="s">
        <v>6</v>
      </c>
      <c r="N40" s="24" t="str">
        <f>IFERROR(VLOOKUP($B40,'All Staff Positions'!$B$7:$H$56,7,FALSE)*M40,"")</f>
        <v/>
      </c>
    </row>
    <row r="41" spans="2:14" x14ac:dyDescent="0.3">
      <c r="B41" s="22" t="s">
        <v>31</v>
      </c>
      <c r="C41" s="23" t="s">
        <v>6</v>
      </c>
      <c r="D41" s="24" t="str">
        <f>IFERROR(VLOOKUP($B41,'All Staff Positions'!$B$7:$H$56,2,FALSE)*C41,"")</f>
        <v/>
      </c>
      <c r="E41" s="23" t="s">
        <v>6</v>
      </c>
      <c r="F41" s="24" t="str">
        <f>IFERROR(VLOOKUP($B41,'All Staff Positions'!$B$7:$H$56,3,FALSE)*E41,"")</f>
        <v/>
      </c>
      <c r="G41" s="23" t="s">
        <v>6</v>
      </c>
      <c r="H41" s="24" t="str">
        <f>IFERROR(VLOOKUP($B41,'All Staff Positions'!$B$7:$H$56,4,FALSE)*G41,"")</f>
        <v/>
      </c>
      <c r="I41" s="23" t="s">
        <v>6</v>
      </c>
      <c r="J41" s="24" t="str">
        <f>IFERROR(VLOOKUP($B41,'All Staff Positions'!$B$7:$H$56,5,FALSE)*I41,"")</f>
        <v/>
      </c>
      <c r="K41" s="23" t="s">
        <v>6</v>
      </c>
      <c r="L41" s="24" t="str">
        <f>IFERROR(VLOOKUP($B41,'All Staff Positions'!$B$7:$H$56,6,FALSE)*K41,"")</f>
        <v/>
      </c>
      <c r="M41" s="23" t="s">
        <v>6</v>
      </c>
      <c r="N41" s="24" t="str">
        <f>IFERROR(VLOOKUP($B41,'All Staff Positions'!$B$7:$H$56,7,FALSE)*M41,"")</f>
        <v/>
      </c>
    </row>
    <row r="42" spans="2:14" x14ac:dyDescent="0.3">
      <c r="B42" s="22" t="s">
        <v>32</v>
      </c>
      <c r="C42" s="23" t="s">
        <v>6</v>
      </c>
      <c r="D42" s="24" t="str">
        <f>IFERROR(VLOOKUP($B42,'All Staff Positions'!$B$7:$H$56,2,FALSE)*C42,"")</f>
        <v/>
      </c>
      <c r="E42" s="23" t="s">
        <v>6</v>
      </c>
      <c r="F42" s="24" t="str">
        <f>IFERROR(VLOOKUP($B42,'All Staff Positions'!$B$7:$H$56,3,FALSE)*E42,"")</f>
        <v/>
      </c>
      <c r="G42" s="23" t="s">
        <v>6</v>
      </c>
      <c r="H42" s="24" t="str">
        <f>IFERROR(VLOOKUP($B42,'All Staff Positions'!$B$7:$H$56,4,FALSE)*G42,"")</f>
        <v/>
      </c>
      <c r="I42" s="23" t="s">
        <v>6</v>
      </c>
      <c r="J42" s="24" t="str">
        <f>IFERROR(VLOOKUP($B42,'All Staff Positions'!$B$7:$H$56,5,FALSE)*I42,"")</f>
        <v/>
      </c>
      <c r="K42" s="23" t="s">
        <v>6</v>
      </c>
      <c r="L42" s="24" t="str">
        <f>IFERROR(VLOOKUP($B42,'All Staff Positions'!$B$7:$H$56,6,FALSE)*K42,"")</f>
        <v/>
      </c>
      <c r="M42" s="23" t="s">
        <v>6</v>
      </c>
      <c r="N42" s="24" t="str">
        <f>IFERROR(VLOOKUP($B42,'All Staff Positions'!$B$7:$H$56,7,FALSE)*M42,"")</f>
        <v/>
      </c>
    </row>
    <row r="43" spans="2:14" x14ac:dyDescent="0.3">
      <c r="B43" s="22" t="s">
        <v>33</v>
      </c>
      <c r="C43" s="23" t="s">
        <v>6</v>
      </c>
      <c r="D43" s="24" t="str">
        <f>IFERROR(VLOOKUP($B43,'All Staff Positions'!$B$7:$H$56,2,FALSE)*C43,"")</f>
        <v/>
      </c>
      <c r="E43" s="23" t="s">
        <v>6</v>
      </c>
      <c r="F43" s="24" t="str">
        <f>IFERROR(VLOOKUP($B43,'All Staff Positions'!$B$7:$H$56,3,FALSE)*E43,"")</f>
        <v/>
      </c>
      <c r="G43" s="23" t="s">
        <v>6</v>
      </c>
      <c r="H43" s="24" t="str">
        <f>IFERROR(VLOOKUP($B43,'All Staff Positions'!$B$7:$H$56,4,FALSE)*G43,"")</f>
        <v/>
      </c>
      <c r="I43" s="23" t="s">
        <v>6</v>
      </c>
      <c r="J43" s="24" t="str">
        <f>IFERROR(VLOOKUP($B43,'All Staff Positions'!$B$7:$H$56,5,FALSE)*I43,"")</f>
        <v/>
      </c>
      <c r="K43" s="23" t="s">
        <v>6</v>
      </c>
      <c r="L43" s="24" t="str">
        <f>IFERROR(VLOOKUP($B43,'All Staff Positions'!$B$7:$H$56,6,FALSE)*K43,"")</f>
        <v/>
      </c>
      <c r="M43" s="23" t="s">
        <v>6</v>
      </c>
      <c r="N43" s="24" t="str">
        <f>IFERROR(VLOOKUP($B43,'All Staff Positions'!$B$7:$H$56,7,FALSE)*M43,"")</f>
        <v/>
      </c>
    </row>
    <row r="44" spans="2:14" x14ac:dyDescent="0.3">
      <c r="B44" s="22" t="s">
        <v>34</v>
      </c>
      <c r="C44" s="23" t="s">
        <v>6</v>
      </c>
      <c r="D44" s="24" t="str">
        <f>IFERROR(VLOOKUP($B44,'All Staff Positions'!$B$7:$H$56,2,FALSE)*C44,"")</f>
        <v/>
      </c>
      <c r="E44" s="23" t="s">
        <v>6</v>
      </c>
      <c r="F44" s="24" t="str">
        <f>IFERROR(VLOOKUP($B44,'All Staff Positions'!$B$7:$H$56,3,FALSE)*E44,"")</f>
        <v/>
      </c>
      <c r="G44" s="23" t="s">
        <v>6</v>
      </c>
      <c r="H44" s="24" t="str">
        <f>IFERROR(VLOOKUP($B44,'All Staff Positions'!$B$7:$H$56,4,FALSE)*G44,"")</f>
        <v/>
      </c>
      <c r="I44" s="23" t="s">
        <v>6</v>
      </c>
      <c r="J44" s="24" t="str">
        <f>IFERROR(VLOOKUP($B44,'All Staff Positions'!$B$7:$H$56,5,FALSE)*I44,"")</f>
        <v/>
      </c>
      <c r="K44" s="23" t="s">
        <v>6</v>
      </c>
      <c r="L44" s="24" t="str">
        <f>IFERROR(VLOOKUP($B44,'All Staff Positions'!$B$7:$H$56,6,FALSE)*K44,"")</f>
        <v/>
      </c>
      <c r="M44" s="23" t="s">
        <v>6</v>
      </c>
      <c r="N44" s="24" t="str">
        <f>IFERROR(VLOOKUP($B44,'All Staff Positions'!$B$7:$H$56,7,FALSE)*M44,"")</f>
        <v/>
      </c>
    </row>
    <row r="45" spans="2:14" x14ac:dyDescent="0.3">
      <c r="B45" s="22" t="s">
        <v>35</v>
      </c>
      <c r="C45" s="23" t="s">
        <v>6</v>
      </c>
      <c r="D45" s="24" t="str">
        <f>IFERROR(VLOOKUP($B45,'All Staff Positions'!$B$7:$H$56,2,FALSE)*C45,"")</f>
        <v/>
      </c>
      <c r="E45" s="23" t="s">
        <v>6</v>
      </c>
      <c r="F45" s="24" t="str">
        <f>IFERROR(VLOOKUP($B45,'All Staff Positions'!$B$7:$H$56,3,FALSE)*E45,"")</f>
        <v/>
      </c>
      <c r="G45" s="23" t="s">
        <v>6</v>
      </c>
      <c r="H45" s="24" t="str">
        <f>IFERROR(VLOOKUP($B45,'All Staff Positions'!$B$7:$H$56,4,FALSE)*G45,"")</f>
        <v/>
      </c>
      <c r="I45" s="23" t="s">
        <v>6</v>
      </c>
      <c r="J45" s="24" t="str">
        <f>IFERROR(VLOOKUP($B45,'All Staff Positions'!$B$7:$H$56,5,FALSE)*I45,"")</f>
        <v/>
      </c>
      <c r="K45" s="23" t="s">
        <v>6</v>
      </c>
      <c r="L45" s="24" t="str">
        <f>IFERROR(VLOOKUP($B45,'All Staff Positions'!$B$7:$H$56,6,FALSE)*K45,"")</f>
        <v/>
      </c>
      <c r="M45" s="23" t="s">
        <v>6</v>
      </c>
      <c r="N45" s="24" t="str">
        <f>IFERROR(VLOOKUP($B45,'All Staff Positions'!$B$7:$H$56,7,FALSE)*M45,"")</f>
        <v/>
      </c>
    </row>
    <row r="46" spans="2:14" x14ac:dyDescent="0.3">
      <c r="B46" s="22" t="s">
        <v>36</v>
      </c>
      <c r="C46" s="23" t="s">
        <v>6</v>
      </c>
      <c r="D46" s="24" t="str">
        <f>IFERROR(VLOOKUP($B46,'All Staff Positions'!$B$7:$H$56,2,FALSE)*C46,"")</f>
        <v/>
      </c>
      <c r="E46" s="23" t="s">
        <v>6</v>
      </c>
      <c r="F46" s="24" t="str">
        <f>IFERROR(VLOOKUP($B46,'All Staff Positions'!$B$7:$H$56,3,FALSE)*E46,"")</f>
        <v/>
      </c>
      <c r="G46" s="23" t="s">
        <v>6</v>
      </c>
      <c r="H46" s="24" t="str">
        <f>IFERROR(VLOOKUP($B46,'All Staff Positions'!$B$7:$H$56,4,FALSE)*G46,"")</f>
        <v/>
      </c>
      <c r="I46" s="23" t="s">
        <v>6</v>
      </c>
      <c r="J46" s="24" t="str">
        <f>IFERROR(VLOOKUP($B46,'All Staff Positions'!$B$7:$H$56,5,FALSE)*I46,"")</f>
        <v/>
      </c>
      <c r="K46" s="23" t="s">
        <v>6</v>
      </c>
      <c r="L46" s="24" t="str">
        <f>IFERROR(VLOOKUP($B46,'All Staff Positions'!$B$7:$H$56,6,FALSE)*K46,"")</f>
        <v/>
      </c>
      <c r="M46" s="23" t="s">
        <v>6</v>
      </c>
      <c r="N46" s="24" t="str">
        <f>IFERROR(VLOOKUP($B46,'All Staff Positions'!$B$7:$H$56,7,FALSE)*M46,"")</f>
        <v/>
      </c>
    </row>
    <row r="47" spans="2:14" x14ac:dyDescent="0.3">
      <c r="B47" s="22" t="s">
        <v>37</v>
      </c>
      <c r="C47" s="23" t="s">
        <v>6</v>
      </c>
      <c r="D47" s="24" t="str">
        <f>IFERROR(VLOOKUP($B47,'All Staff Positions'!$B$7:$H$56,2,FALSE)*C47,"")</f>
        <v/>
      </c>
      <c r="E47" s="23" t="s">
        <v>6</v>
      </c>
      <c r="F47" s="24" t="str">
        <f>IFERROR(VLOOKUP($B47,'All Staff Positions'!$B$7:$H$56,3,FALSE)*E47,"")</f>
        <v/>
      </c>
      <c r="G47" s="23" t="s">
        <v>6</v>
      </c>
      <c r="H47" s="24" t="str">
        <f>IFERROR(VLOOKUP($B47,'All Staff Positions'!$B$7:$H$56,4,FALSE)*G47,"")</f>
        <v/>
      </c>
      <c r="I47" s="23" t="s">
        <v>6</v>
      </c>
      <c r="J47" s="24" t="str">
        <f>IFERROR(VLOOKUP($B47,'All Staff Positions'!$B$7:$H$56,5,FALSE)*I47,"")</f>
        <v/>
      </c>
      <c r="K47" s="23" t="s">
        <v>6</v>
      </c>
      <c r="L47" s="24" t="str">
        <f>IFERROR(VLOOKUP($B47,'All Staff Positions'!$B$7:$H$56,6,FALSE)*K47,"")</f>
        <v/>
      </c>
      <c r="M47" s="23" t="s">
        <v>6</v>
      </c>
      <c r="N47" s="24" t="str">
        <f>IFERROR(VLOOKUP($B47,'All Staff Positions'!$B$7:$H$56,7,FALSE)*M47,"")</f>
        <v/>
      </c>
    </row>
    <row r="48" spans="2:14" x14ac:dyDescent="0.3">
      <c r="B48" s="22" t="s">
        <v>38</v>
      </c>
      <c r="C48" s="23" t="s">
        <v>6</v>
      </c>
      <c r="D48" s="24" t="str">
        <f>IFERROR(VLOOKUP($B48,'All Staff Positions'!$B$7:$H$56,2,FALSE)*C48,"")</f>
        <v/>
      </c>
      <c r="E48" s="23" t="s">
        <v>6</v>
      </c>
      <c r="F48" s="24" t="str">
        <f>IFERROR(VLOOKUP($B48,'All Staff Positions'!$B$7:$H$56,3,FALSE)*E48,"")</f>
        <v/>
      </c>
      <c r="G48" s="23" t="s">
        <v>6</v>
      </c>
      <c r="H48" s="24" t="str">
        <f>IFERROR(VLOOKUP($B48,'All Staff Positions'!$B$7:$H$56,4,FALSE)*G48,"")</f>
        <v/>
      </c>
      <c r="I48" s="23" t="s">
        <v>6</v>
      </c>
      <c r="J48" s="24" t="str">
        <f>IFERROR(VLOOKUP($B48,'All Staff Positions'!$B$7:$H$56,5,FALSE)*I48,"")</f>
        <v/>
      </c>
      <c r="K48" s="23" t="s">
        <v>6</v>
      </c>
      <c r="L48" s="24" t="str">
        <f>IFERROR(VLOOKUP($B48,'All Staff Positions'!$B$7:$H$56,6,FALSE)*K48,"")</f>
        <v/>
      </c>
      <c r="M48" s="23" t="s">
        <v>6</v>
      </c>
      <c r="N48" s="24" t="str">
        <f>IFERROR(VLOOKUP($B48,'All Staff Positions'!$B$7:$H$56,7,FALSE)*M48,"")</f>
        <v/>
      </c>
    </row>
    <row r="49" spans="2:14" x14ac:dyDescent="0.3">
      <c r="B49" s="22" t="s">
        <v>39</v>
      </c>
      <c r="C49" s="23" t="s">
        <v>6</v>
      </c>
      <c r="D49" s="24" t="str">
        <f>IFERROR(VLOOKUP($B49,'All Staff Positions'!$B$7:$H$56,2,FALSE)*C49,"")</f>
        <v/>
      </c>
      <c r="E49" s="23" t="s">
        <v>6</v>
      </c>
      <c r="F49" s="24" t="str">
        <f>IFERROR(VLOOKUP($B49,'All Staff Positions'!$B$7:$H$56,3,FALSE)*E49,"")</f>
        <v/>
      </c>
      <c r="G49" s="23" t="s">
        <v>6</v>
      </c>
      <c r="H49" s="24" t="str">
        <f>IFERROR(VLOOKUP($B49,'All Staff Positions'!$B$7:$H$56,4,FALSE)*G49,"")</f>
        <v/>
      </c>
      <c r="I49" s="23" t="s">
        <v>6</v>
      </c>
      <c r="J49" s="24" t="str">
        <f>IFERROR(VLOOKUP($B49,'All Staff Positions'!$B$7:$H$56,5,FALSE)*I49,"")</f>
        <v/>
      </c>
      <c r="K49" s="23" t="s">
        <v>6</v>
      </c>
      <c r="L49" s="24" t="str">
        <f>IFERROR(VLOOKUP($B49,'All Staff Positions'!$B$7:$H$56,6,FALSE)*K49,"")</f>
        <v/>
      </c>
      <c r="M49" s="23" t="s">
        <v>6</v>
      </c>
      <c r="N49" s="24" t="str">
        <f>IFERROR(VLOOKUP($B49,'All Staff Positions'!$B$7:$H$56,7,FALSE)*M49,"")</f>
        <v/>
      </c>
    </row>
    <row r="50" spans="2:14" x14ac:dyDescent="0.3">
      <c r="B50" s="22" t="s">
        <v>40</v>
      </c>
      <c r="C50" s="23" t="s">
        <v>6</v>
      </c>
      <c r="D50" s="24" t="str">
        <f>IFERROR(VLOOKUP($B50,'All Staff Positions'!$B$7:$H$56,2,FALSE)*C50,"")</f>
        <v/>
      </c>
      <c r="E50" s="23" t="s">
        <v>6</v>
      </c>
      <c r="F50" s="24" t="str">
        <f>IFERROR(VLOOKUP($B50,'All Staff Positions'!$B$7:$H$56,3,FALSE)*E50,"")</f>
        <v/>
      </c>
      <c r="G50" s="23" t="s">
        <v>6</v>
      </c>
      <c r="H50" s="24" t="str">
        <f>IFERROR(VLOOKUP($B50,'All Staff Positions'!$B$7:$H$56,4,FALSE)*G50,"")</f>
        <v/>
      </c>
      <c r="I50" s="23" t="s">
        <v>6</v>
      </c>
      <c r="J50" s="24" t="str">
        <f>IFERROR(VLOOKUP($B50,'All Staff Positions'!$B$7:$H$56,5,FALSE)*I50,"")</f>
        <v/>
      </c>
      <c r="K50" s="23" t="s">
        <v>6</v>
      </c>
      <c r="L50" s="24" t="str">
        <f>IFERROR(VLOOKUP($B50,'All Staff Positions'!$B$7:$H$56,6,FALSE)*K50,"")</f>
        <v/>
      </c>
      <c r="M50" s="23" t="s">
        <v>6</v>
      </c>
      <c r="N50" s="24" t="str">
        <f>IFERROR(VLOOKUP($B50,'All Staff Positions'!$B$7:$H$56,7,FALSE)*M50,"")</f>
        <v/>
      </c>
    </row>
    <row r="51" spans="2:14" x14ac:dyDescent="0.3">
      <c r="B51" s="22" t="s">
        <v>41</v>
      </c>
      <c r="C51" s="23" t="s">
        <v>6</v>
      </c>
      <c r="D51" s="24" t="str">
        <f>IFERROR(VLOOKUP($B51,'All Staff Positions'!$B$7:$H$56,2,FALSE)*C51,"")</f>
        <v/>
      </c>
      <c r="E51" s="23" t="s">
        <v>6</v>
      </c>
      <c r="F51" s="24" t="str">
        <f>IFERROR(VLOOKUP($B51,'All Staff Positions'!$B$7:$H$56,3,FALSE)*E51,"")</f>
        <v/>
      </c>
      <c r="G51" s="23" t="s">
        <v>6</v>
      </c>
      <c r="H51" s="24" t="str">
        <f>IFERROR(VLOOKUP($B51,'All Staff Positions'!$B$7:$H$56,4,FALSE)*G51,"")</f>
        <v/>
      </c>
      <c r="I51" s="23" t="s">
        <v>6</v>
      </c>
      <c r="J51" s="24" t="str">
        <f>IFERROR(VLOOKUP($B51,'All Staff Positions'!$B$7:$H$56,5,FALSE)*I51,"")</f>
        <v/>
      </c>
      <c r="K51" s="23" t="s">
        <v>6</v>
      </c>
      <c r="L51" s="24" t="str">
        <f>IFERROR(VLOOKUP($B51,'All Staff Positions'!$B$7:$H$56,6,FALSE)*K51,"")</f>
        <v/>
      </c>
      <c r="M51" s="23" t="s">
        <v>6</v>
      </c>
      <c r="N51" s="24" t="str">
        <f>IFERROR(VLOOKUP($B51,'All Staff Positions'!$B$7:$H$56,7,FALSE)*M51,"")</f>
        <v/>
      </c>
    </row>
    <row r="52" spans="2:14" x14ac:dyDescent="0.3">
      <c r="B52" s="22" t="s">
        <v>42</v>
      </c>
      <c r="C52" s="23" t="s">
        <v>6</v>
      </c>
      <c r="D52" s="24" t="str">
        <f>IFERROR(VLOOKUP($B52,'All Staff Positions'!$B$7:$H$56,2,FALSE)*C52,"")</f>
        <v/>
      </c>
      <c r="E52" s="23" t="s">
        <v>6</v>
      </c>
      <c r="F52" s="24" t="str">
        <f>IFERROR(VLOOKUP($B52,'All Staff Positions'!$B$7:$H$56,3,FALSE)*E52,"")</f>
        <v/>
      </c>
      <c r="G52" s="23" t="s">
        <v>6</v>
      </c>
      <c r="H52" s="24" t="str">
        <f>IFERROR(VLOOKUP($B52,'All Staff Positions'!$B$7:$H$56,4,FALSE)*G52,"")</f>
        <v/>
      </c>
      <c r="I52" s="23" t="s">
        <v>6</v>
      </c>
      <c r="J52" s="24" t="str">
        <f>IFERROR(VLOOKUP($B52,'All Staff Positions'!$B$7:$H$56,5,FALSE)*I52,"")</f>
        <v/>
      </c>
      <c r="K52" s="23" t="s">
        <v>6</v>
      </c>
      <c r="L52" s="24" t="str">
        <f>IFERROR(VLOOKUP($B52,'All Staff Positions'!$B$7:$H$56,6,FALSE)*K52,"")</f>
        <v/>
      </c>
      <c r="M52" s="23" t="s">
        <v>6</v>
      </c>
      <c r="N52" s="24" t="str">
        <f>IFERROR(VLOOKUP($B52,'All Staff Positions'!$B$7:$H$56,7,FALSE)*M52,"")</f>
        <v/>
      </c>
    </row>
    <row r="53" spans="2:14" x14ac:dyDescent="0.3">
      <c r="B53" s="22" t="s">
        <v>43</v>
      </c>
      <c r="C53" s="23" t="s">
        <v>6</v>
      </c>
      <c r="D53" s="24" t="str">
        <f>IFERROR(VLOOKUP($B53,'All Staff Positions'!$B$7:$H$56,2,FALSE)*C53,"")</f>
        <v/>
      </c>
      <c r="E53" s="23" t="s">
        <v>6</v>
      </c>
      <c r="F53" s="24" t="str">
        <f>IFERROR(VLOOKUP($B53,'All Staff Positions'!$B$7:$H$56,3,FALSE)*E53,"")</f>
        <v/>
      </c>
      <c r="G53" s="23" t="s">
        <v>6</v>
      </c>
      <c r="H53" s="24" t="str">
        <f>IFERROR(VLOOKUP($B53,'All Staff Positions'!$B$7:$H$56,4,FALSE)*G53,"")</f>
        <v/>
      </c>
      <c r="I53" s="23" t="s">
        <v>6</v>
      </c>
      <c r="J53" s="24" t="str">
        <f>IFERROR(VLOOKUP($B53,'All Staff Positions'!$B$7:$H$56,5,FALSE)*I53,"")</f>
        <v/>
      </c>
      <c r="K53" s="23" t="s">
        <v>6</v>
      </c>
      <c r="L53" s="24" t="str">
        <f>IFERROR(VLOOKUP($B53,'All Staff Positions'!$B$7:$H$56,6,FALSE)*K53,"")</f>
        <v/>
      </c>
      <c r="M53" s="23" t="s">
        <v>6</v>
      </c>
      <c r="N53" s="24" t="str">
        <f>IFERROR(VLOOKUP($B53,'All Staff Positions'!$B$7:$H$56,7,FALSE)*M53,"")</f>
        <v/>
      </c>
    </row>
    <row r="54" spans="2:14" x14ac:dyDescent="0.3">
      <c r="B54" s="22" t="s">
        <v>44</v>
      </c>
      <c r="C54" s="23" t="s">
        <v>6</v>
      </c>
      <c r="D54" s="24" t="str">
        <f>IFERROR(VLOOKUP($B54,'All Staff Positions'!$B$7:$H$56,2,FALSE)*C54,"")</f>
        <v/>
      </c>
      <c r="E54" s="23" t="s">
        <v>6</v>
      </c>
      <c r="F54" s="24" t="str">
        <f>IFERROR(VLOOKUP($B54,'All Staff Positions'!$B$7:$H$56,3,FALSE)*E54,"")</f>
        <v/>
      </c>
      <c r="G54" s="23" t="s">
        <v>6</v>
      </c>
      <c r="H54" s="24" t="str">
        <f>IFERROR(VLOOKUP($B54,'All Staff Positions'!$B$7:$H$56,4,FALSE)*G54,"")</f>
        <v/>
      </c>
      <c r="I54" s="23" t="s">
        <v>6</v>
      </c>
      <c r="J54" s="24" t="str">
        <f>IFERROR(VLOOKUP($B54,'All Staff Positions'!$B$7:$H$56,5,FALSE)*I54,"")</f>
        <v/>
      </c>
      <c r="K54" s="23" t="s">
        <v>6</v>
      </c>
      <c r="L54" s="24" t="str">
        <f>IFERROR(VLOOKUP($B54,'All Staff Positions'!$B$7:$H$56,6,FALSE)*K54,"")</f>
        <v/>
      </c>
      <c r="M54" s="23" t="s">
        <v>6</v>
      </c>
      <c r="N54" s="24" t="str">
        <f>IFERROR(VLOOKUP($B54,'All Staff Positions'!$B$7:$H$56,7,FALSE)*M54,"")</f>
        <v/>
      </c>
    </row>
    <row r="55" spans="2:14" x14ac:dyDescent="0.3">
      <c r="B55" s="22" t="s">
        <v>45</v>
      </c>
      <c r="C55" s="23" t="s">
        <v>6</v>
      </c>
      <c r="D55" s="24" t="str">
        <f>IFERROR(VLOOKUP($B55,'All Staff Positions'!$B$7:$H$56,2,FALSE)*C55,"")</f>
        <v/>
      </c>
      <c r="E55" s="23" t="s">
        <v>6</v>
      </c>
      <c r="F55" s="24" t="str">
        <f>IFERROR(VLOOKUP($B55,'All Staff Positions'!$B$7:$H$56,3,FALSE)*E55,"")</f>
        <v/>
      </c>
      <c r="G55" s="23" t="s">
        <v>6</v>
      </c>
      <c r="H55" s="24" t="str">
        <f>IFERROR(VLOOKUP($B55,'All Staff Positions'!$B$7:$H$56,4,FALSE)*G55,"")</f>
        <v/>
      </c>
      <c r="I55" s="23" t="s">
        <v>6</v>
      </c>
      <c r="J55" s="24" t="str">
        <f>IFERROR(VLOOKUP($B55,'All Staff Positions'!$B$7:$H$56,5,FALSE)*I55,"")</f>
        <v/>
      </c>
      <c r="K55" s="23" t="s">
        <v>6</v>
      </c>
      <c r="L55" s="24" t="str">
        <f>IFERROR(VLOOKUP($B55,'All Staff Positions'!$B$7:$H$56,6,FALSE)*K55,"")</f>
        <v/>
      </c>
      <c r="M55" s="23" t="s">
        <v>6</v>
      </c>
      <c r="N55" s="24" t="str">
        <f>IFERROR(VLOOKUP($B55,'All Staff Positions'!$B$7:$H$56,7,FALSE)*M55,"")</f>
        <v/>
      </c>
    </row>
    <row r="56" spans="2:14" x14ac:dyDescent="0.3">
      <c r="B56" s="22" t="s">
        <v>46</v>
      </c>
      <c r="C56" s="23" t="s">
        <v>6</v>
      </c>
      <c r="D56" s="24" t="str">
        <f>IFERROR(VLOOKUP($B56,'All Staff Positions'!$B$7:$H$56,2,FALSE)*C56,"")</f>
        <v/>
      </c>
      <c r="E56" s="23" t="s">
        <v>6</v>
      </c>
      <c r="F56" s="24" t="str">
        <f>IFERROR(VLOOKUP($B56,'All Staff Positions'!$B$7:$H$56,3,FALSE)*E56,"")</f>
        <v/>
      </c>
      <c r="G56" s="23" t="s">
        <v>6</v>
      </c>
      <c r="H56" s="24" t="str">
        <f>IFERROR(VLOOKUP($B56,'All Staff Positions'!$B$7:$H$56,4,FALSE)*G56,"")</f>
        <v/>
      </c>
      <c r="I56" s="23" t="s">
        <v>6</v>
      </c>
      <c r="J56" s="24" t="str">
        <f>IFERROR(VLOOKUP($B56,'All Staff Positions'!$B$7:$H$56,5,FALSE)*I56,"")</f>
        <v/>
      </c>
      <c r="K56" s="23" t="s">
        <v>6</v>
      </c>
      <c r="L56" s="24" t="str">
        <f>IFERROR(VLOOKUP($B56,'All Staff Positions'!$B$7:$H$56,6,FALSE)*K56,"")</f>
        <v/>
      </c>
      <c r="M56" s="23" t="s">
        <v>6</v>
      </c>
      <c r="N56" s="24" t="str">
        <f>IFERROR(VLOOKUP($B56,'All Staff Positions'!$B$7:$H$56,7,FALSE)*M56,"")</f>
        <v/>
      </c>
    </row>
    <row r="57" spans="2:14" ht="15" customHeight="1" x14ac:dyDescent="0.3">
      <c r="B57" s="25" t="s">
        <v>47</v>
      </c>
      <c r="C57" s="26" t="s">
        <v>48</v>
      </c>
      <c r="D57" s="22" t="s">
        <v>49</v>
      </c>
      <c r="E57" s="26" t="s">
        <v>48</v>
      </c>
      <c r="F57" s="22" t="s">
        <v>49</v>
      </c>
      <c r="G57" s="26" t="s">
        <v>48</v>
      </c>
      <c r="H57" s="22" t="s">
        <v>49</v>
      </c>
      <c r="I57" s="26" t="s">
        <v>48</v>
      </c>
      <c r="J57" s="22" t="s">
        <v>49</v>
      </c>
      <c r="K57" s="26" t="s">
        <v>48</v>
      </c>
      <c r="L57" s="22" t="s">
        <v>49</v>
      </c>
      <c r="M57" s="26" t="s">
        <v>48</v>
      </c>
      <c r="N57" s="22" t="s">
        <v>49</v>
      </c>
    </row>
    <row r="58" spans="2:14" ht="15" customHeight="1" x14ac:dyDescent="0.3">
      <c r="B58" s="25" t="s">
        <v>50</v>
      </c>
      <c r="C58" s="26" t="s">
        <v>48</v>
      </c>
      <c r="D58" s="22" t="s">
        <v>49</v>
      </c>
      <c r="E58" s="26" t="s">
        <v>48</v>
      </c>
      <c r="F58" s="22" t="s">
        <v>49</v>
      </c>
      <c r="G58" s="26" t="s">
        <v>48</v>
      </c>
      <c r="H58" s="22" t="s">
        <v>49</v>
      </c>
      <c r="I58" s="26" t="s">
        <v>48</v>
      </c>
      <c r="J58" s="22" t="s">
        <v>49</v>
      </c>
      <c r="K58" s="26" t="s">
        <v>48</v>
      </c>
      <c r="L58" s="22" t="s">
        <v>49</v>
      </c>
      <c r="M58" s="26" t="s">
        <v>48</v>
      </c>
      <c r="N58" s="22" t="s">
        <v>49</v>
      </c>
    </row>
    <row r="59" spans="2:14" ht="15" customHeight="1" x14ac:dyDescent="0.3">
      <c r="B59" s="25" t="s">
        <v>51</v>
      </c>
      <c r="C59" s="26" t="s">
        <v>48</v>
      </c>
      <c r="D59" s="22" t="s">
        <v>49</v>
      </c>
      <c r="E59" s="26" t="s">
        <v>48</v>
      </c>
      <c r="F59" s="22" t="s">
        <v>49</v>
      </c>
      <c r="G59" s="26" t="s">
        <v>48</v>
      </c>
      <c r="H59" s="22" t="s">
        <v>49</v>
      </c>
      <c r="I59" s="26" t="s">
        <v>48</v>
      </c>
      <c r="J59" s="22" t="s">
        <v>49</v>
      </c>
      <c r="K59" s="26" t="s">
        <v>48</v>
      </c>
      <c r="L59" s="22" t="s">
        <v>49</v>
      </c>
      <c r="M59" s="26" t="s">
        <v>48</v>
      </c>
      <c r="N59" s="22" t="s">
        <v>49</v>
      </c>
    </row>
    <row r="60" spans="2:14" ht="15" customHeight="1" x14ac:dyDescent="0.3">
      <c r="B60" s="25" t="s">
        <v>52</v>
      </c>
      <c r="C60" s="26" t="s">
        <v>48</v>
      </c>
      <c r="D60" s="22" t="s">
        <v>49</v>
      </c>
      <c r="E60" s="26" t="s">
        <v>48</v>
      </c>
      <c r="F60" s="22" t="s">
        <v>49</v>
      </c>
      <c r="G60" s="26" t="s">
        <v>48</v>
      </c>
      <c r="H60" s="22" t="s">
        <v>49</v>
      </c>
      <c r="I60" s="26" t="s">
        <v>48</v>
      </c>
      <c r="J60" s="22" t="s">
        <v>49</v>
      </c>
      <c r="K60" s="26" t="s">
        <v>48</v>
      </c>
      <c r="L60" s="22" t="s">
        <v>49</v>
      </c>
      <c r="M60" s="26" t="s">
        <v>48</v>
      </c>
      <c r="N60" s="22" t="s">
        <v>49</v>
      </c>
    </row>
    <row r="61" spans="2:14" x14ac:dyDescent="0.3">
      <c r="B61" s="25" t="s">
        <v>53</v>
      </c>
      <c r="C61" s="26" t="s">
        <v>48</v>
      </c>
      <c r="D61" s="22" t="s">
        <v>49</v>
      </c>
      <c r="E61" s="26" t="s">
        <v>48</v>
      </c>
      <c r="F61" s="22" t="s">
        <v>49</v>
      </c>
      <c r="G61" s="26" t="s">
        <v>48</v>
      </c>
      <c r="H61" s="22" t="s">
        <v>49</v>
      </c>
      <c r="I61" s="26" t="s">
        <v>48</v>
      </c>
      <c r="J61" s="22" t="s">
        <v>49</v>
      </c>
      <c r="K61" s="26" t="s">
        <v>48</v>
      </c>
      <c r="L61" s="22" t="s">
        <v>49</v>
      </c>
      <c r="M61" s="26" t="s">
        <v>48</v>
      </c>
      <c r="N61" s="22" t="s">
        <v>49</v>
      </c>
    </row>
    <row r="62" spans="2:14" x14ac:dyDescent="0.3">
      <c r="B62" s="25" t="s">
        <v>54</v>
      </c>
      <c r="C62" s="26" t="s">
        <v>48</v>
      </c>
      <c r="D62" s="22" t="s">
        <v>49</v>
      </c>
      <c r="E62" s="26" t="s">
        <v>48</v>
      </c>
      <c r="F62" s="22" t="s">
        <v>49</v>
      </c>
      <c r="G62" s="26" t="s">
        <v>48</v>
      </c>
      <c r="H62" s="22" t="s">
        <v>49</v>
      </c>
      <c r="I62" s="26" t="s">
        <v>48</v>
      </c>
      <c r="J62" s="22" t="s">
        <v>49</v>
      </c>
      <c r="K62" s="26" t="s">
        <v>48</v>
      </c>
      <c r="L62" s="22" t="s">
        <v>49</v>
      </c>
      <c r="M62" s="26" t="s">
        <v>48</v>
      </c>
      <c r="N62" s="22" t="s">
        <v>49</v>
      </c>
    </row>
    <row r="63" spans="2:14" x14ac:dyDescent="0.3">
      <c r="B63" s="25" t="s">
        <v>55</v>
      </c>
      <c r="C63" s="26" t="s">
        <v>48</v>
      </c>
      <c r="D63" s="22" t="s">
        <v>49</v>
      </c>
      <c r="E63" s="26" t="s">
        <v>48</v>
      </c>
      <c r="F63" s="22" t="s">
        <v>49</v>
      </c>
      <c r="G63" s="26" t="s">
        <v>48</v>
      </c>
      <c r="H63" s="22" t="s">
        <v>49</v>
      </c>
      <c r="I63" s="26" t="s">
        <v>48</v>
      </c>
      <c r="J63" s="22" t="s">
        <v>49</v>
      </c>
      <c r="K63" s="26" t="s">
        <v>48</v>
      </c>
      <c r="L63" s="22" t="s">
        <v>49</v>
      </c>
      <c r="M63" s="26" t="s">
        <v>48</v>
      </c>
      <c r="N63" s="22" t="s">
        <v>49</v>
      </c>
    </row>
    <row r="64" spans="2:14" x14ac:dyDescent="0.3">
      <c r="B64" s="25" t="s">
        <v>56</v>
      </c>
      <c r="C64" s="26" t="s">
        <v>48</v>
      </c>
      <c r="D64" s="22" t="s">
        <v>49</v>
      </c>
      <c r="E64" s="26" t="s">
        <v>48</v>
      </c>
      <c r="F64" s="22" t="s">
        <v>49</v>
      </c>
      <c r="G64" s="26" t="s">
        <v>48</v>
      </c>
      <c r="H64" s="22" t="s">
        <v>49</v>
      </c>
      <c r="I64" s="26" t="s">
        <v>48</v>
      </c>
      <c r="J64" s="22" t="s">
        <v>49</v>
      </c>
      <c r="K64" s="26" t="s">
        <v>48</v>
      </c>
      <c r="L64" s="22" t="s">
        <v>49</v>
      </c>
      <c r="M64" s="26" t="s">
        <v>48</v>
      </c>
      <c r="N64" s="22" t="s">
        <v>49</v>
      </c>
    </row>
    <row r="65" spans="2:14" x14ac:dyDescent="0.3">
      <c r="B65" s="25" t="s">
        <v>57</v>
      </c>
      <c r="C65" s="26" t="s">
        <v>48</v>
      </c>
      <c r="D65" s="22" t="s">
        <v>49</v>
      </c>
      <c r="E65" s="26" t="s">
        <v>48</v>
      </c>
      <c r="F65" s="22" t="s">
        <v>49</v>
      </c>
      <c r="G65" s="26" t="s">
        <v>48</v>
      </c>
      <c r="H65" s="22" t="s">
        <v>49</v>
      </c>
      <c r="I65" s="26" t="s">
        <v>48</v>
      </c>
      <c r="J65" s="22" t="s">
        <v>49</v>
      </c>
      <c r="K65" s="26" t="s">
        <v>48</v>
      </c>
      <c r="L65" s="22" t="s">
        <v>49</v>
      </c>
      <c r="M65" s="26" t="s">
        <v>48</v>
      </c>
      <c r="N65" s="22" t="s">
        <v>49</v>
      </c>
    </row>
    <row r="66" spans="2:14" x14ac:dyDescent="0.3">
      <c r="B66" s="25" t="s">
        <v>58</v>
      </c>
      <c r="C66" s="26" t="s">
        <v>48</v>
      </c>
      <c r="D66" s="22" t="s">
        <v>49</v>
      </c>
      <c r="E66" s="26" t="s">
        <v>48</v>
      </c>
      <c r="F66" s="22" t="s">
        <v>49</v>
      </c>
      <c r="G66" s="26" t="s">
        <v>48</v>
      </c>
      <c r="H66" s="22" t="s">
        <v>49</v>
      </c>
      <c r="I66" s="26" t="s">
        <v>48</v>
      </c>
      <c r="J66" s="22" t="s">
        <v>49</v>
      </c>
      <c r="K66" s="26" t="s">
        <v>48</v>
      </c>
      <c r="L66" s="22" t="s">
        <v>49</v>
      </c>
      <c r="M66" s="26" t="s">
        <v>48</v>
      </c>
      <c r="N66" s="22" t="s">
        <v>49</v>
      </c>
    </row>
    <row r="67" spans="2:14" x14ac:dyDescent="0.3">
      <c r="B67" s="25" t="s">
        <v>59</v>
      </c>
      <c r="C67" s="26" t="s">
        <v>48</v>
      </c>
      <c r="D67" s="22" t="s">
        <v>49</v>
      </c>
      <c r="E67" s="26" t="s">
        <v>48</v>
      </c>
      <c r="F67" s="22" t="s">
        <v>49</v>
      </c>
      <c r="G67" s="26" t="s">
        <v>48</v>
      </c>
      <c r="H67" s="22" t="s">
        <v>49</v>
      </c>
      <c r="I67" s="26" t="s">
        <v>48</v>
      </c>
      <c r="J67" s="22" t="s">
        <v>49</v>
      </c>
      <c r="K67" s="26" t="s">
        <v>48</v>
      </c>
      <c r="L67" s="22" t="s">
        <v>49</v>
      </c>
      <c r="M67" s="26" t="s">
        <v>48</v>
      </c>
      <c r="N67" s="22" t="s">
        <v>49</v>
      </c>
    </row>
    <row r="68" spans="2:14" x14ac:dyDescent="0.3">
      <c r="B68" s="25" t="s">
        <v>60</v>
      </c>
      <c r="C68" s="26" t="s">
        <v>48</v>
      </c>
      <c r="D68" s="22" t="s">
        <v>49</v>
      </c>
      <c r="E68" s="26" t="s">
        <v>48</v>
      </c>
      <c r="F68" s="22" t="s">
        <v>49</v>
      </c>
      <c r="G68" s="26" t="s">
        <v>48</v>
      </c>
      <c r="H68" s="22" t="s">
        <v>49</v>
      </c>
      <c r="I68" s="26" t="s">
        <v>48</v>
      </c>
      <c r="J68" s="22" t="s">
        <v>49</v>
      </c>
      <c r="K68" s="26" t="s">
        <v>48</v>
      </c>
      <c r="L68" s="22" t="s">
        <v>49</v>
      </c>
      <c r="M68" s="26" t="s">
        <v>48</v>
      </c>
      <c r="N68" s="22" t="s">
        <v>49</v>
      </c>
    </row>
    <row r="69" spans="2:14" x14ac:dyDescent="0.3">
      <c r="B69" s="25" t="s">
        <v>61</v>
      </c>
      <c r="C69" s="26" t="s">
        <v>48</v>
      </c>
      <c r="D69" s="22" t="s">
        <v>49</v>
      </c>
      <c r="E69" s="26" t="s">
        <v>48</v>
      </c>
      <c r="F69" s="22" t="s">
        <v>49</v>
      </c>
      <c r="G69" s="26" t="s">
        <v>48</v>
      </c>
      <c r="H69" s="22" t="s">
        <v>49</v>
      </c>
      <c r="I69" s="26" t="s">
        <v>48</v>
      </c>
      <c r="J69" s="22" t="s">
        <v>49</v>
      </c>
      <c r="K69" s="26" t="s">
        <v>48</v>
      </c>
      <c r="L69" s="22" t="s">
        <v>49</v>
      </c>
      <c r="M69" s="26" t="s">
        <v>48</v>
      </c>
      <c r="N69" s="22" t="s">
        <v>49</v>
      </c>
    </row>
    <row r="70" spans="2:14" x14ac:dyDescent="0.3">
      <c r="B70" s="25" t="s">
        <v>62</v>
      </c>
      <c r="C70" s="26" t="s">
        <v>48</v>
      </c>
      <c r="D70" s="22" t="s">
        <v>49</v>
      </c>
      <c r="E70" s="26" t="s">
        <v>48</v>
      </c>
      <c r="F70" s="22" t="s">
        <v>49</v>
      </c>
      <c r="G70" s="26" t="s">
        <v>48</v>
      </c>
      <c r="H70" s="22" t="s">
        <v>49</v>
      </c>
      <c r="I70" s="26" t="s">
        <v>48</v>
      </c>
      <c r="J70" s="22" t="s">
        <v>49</v>
      </c>
      <c r="K70" s="26" t="s">
        <v>48</v>
      </c>
      <c r="L70" s="22" t="s">
        <v>49</v>
      </c>
      <c r="M70" s="26" t="s">
        <v>48</v>
      </c>
      <c r="N70" s="22" t="s">
        <v>49</v>
      </c>
    </row>
    <row r="71" spans="2:14" x14ac:dyDescent="0.3">
      <c r="B71" s="25" t="s">
        <v>63</v>
      </c>
      <c r="C71" s="26" t="s">
        <v>48</v>
      </c>
      <c r="D71" s="22" t="s">
        <v>49</v>
      </c>
      <c r="E71" s="26" t="s">
        <v>48</v>
      </c>
      <c r="F71" s="22" t="s">
        <v>49</v>
      </c>
      <c r="G71" s="26" t="s">
        <v>48</v>
      </c>
      <c r="H71" s="22" t="s">
        <v>49</v>
      </c>
      <c r="I71" s="26" t="s">
        <v>48</v>
      </c>
      <c r="J71" s="22" t="s">
        <v>49</v>
      </c>
      <c r="K71" s="26" t="s">
        <v>48</v>
      </c>
      <c r="L71" s="22" t="s">
        <v>49</v>
      </c>
      <c r="M71" s="26" t="s">
        <v>48</v>
      </c>
      <c r="N71" s="22" t="s">
        <v>49</v>
      </c>
    </row>
    <row r="72" spans="2:14" x14ac:dyDescent="0.3">
      <c r="B72" s="25" t="s">
        <v>64</v>
      </c>
      <c r="C72" s="26" t="s">
        <v>48</v>
      </c>
      <c r="D72" s="22" t="s">
        <v>49</v>
      </c>
      <c r="E72" s="26" t="s">
        <v>48</v>
      </c>
      <c r="F72" s="22" t="s">
        <v>49</v>
      </c>
      <c r="G72" s="26" t="s">
        <v>48</v>
      </c>
      <c r="H72" s="22" t="s">
        <v>49</v>
      </c>
      <c r="I72" s="26" t="s">
        <v>48</v>
      </c>
      <c r="J72" s="22" t="s">
        <v>49</v>
      </c>
      <c r="K72" s="26" t="s">
        <v>48</v>
      </c>
      <c r="L72" s="22" t="s">
        <v>49</v>
      </c>
      <c r="M72" s="26" t="s">
        <v>48</v>
      </c>
      <c r="N72" s="22" t="s">
        <v>49</v>
      </c>
    </row>
    <row r="73" spans="2:14" x14ac:dyDescent="0.3">
      <c r="B73" s="25" t="s">
        <v>65</v>
      </c>
      <c r="C73" s="26" t="s">
        <v>48</v>
      </c>
      <c r="D73" s="22" t="s">
        <v>49</v>
      </c>
      <c r="E73" s="26" t="s">
        <v>48</v>
      </c>
      <c r="F73" s="22" t="s">
        <v>49</v>
      </c>
      <c r="G73" s="26" t="s">
        <v>48</v>
      </c>
      <c r="H73" s="22" t="s">
        <v>49</v>
      </c>
      <c r="I73" s="26" t="s">
        <v>48</v>
      </c>
      <c r="J73" s="22" t="s">
        <v>49</v>
      </c>
      <c r="K73" s="26" t="s">
        <v>48</v>
      </c>
      <c r="L73" s="22" t="s">
        <v>49</v>
      </c>
      <c r="M73" s="26" t="s">
        <v>48</v>
      </c>
      <c r="N73" s="22" t="s">
        <v>49</v>
      </c>
    </row>
    <row r="74" spans="2:14" x14ac:dyDescent="0.3">
      <c r="B74" s="25" t="s">
        <v>66</v>
      </c>
      <c r="C74" s="26" t="s">
        <v>48</v>
      </c>
      <c r="D74" s="22" t="s">
        <v>49</v>
      </c>
      <c r="E74" s="26" t="s">
        <v>48</v>
      </c>
      <c r="F74" s="22" t="s">
        <v>49</v>
      </c>
      <c r="G74" s="26" t="s">
        <v>48</v>
      </c>
      <c r="H74" s="22" t="s">
        <v>49</v>
      </c>
      <c r="I74" s="26" t="s">
        <v>48</v>
      </c>
      <c r="J74" s="22" t="s">
        <v>49</v>
      </c>
      <c r="K74" s="26" t="s">
        <v>48</v>
      </c>
      <c r="L74" s="22" t="s">
        <v>49</v>
      </c>
      <c r="M74" s="26" t="s">
        <v>48</v>
      </c>
      <c r="N74" s="22" t="s">
        <v>49</v>
      </c>
    </row>
    <row r="75" spans="2:14" x14ac:dyDescent="0.3">
      <c r="B75" s="25" t="s">
        <v>67</v>
      </c>
      <c r="C75" s="26" t="s">
        <v>48</v>
      </c>
      <c r="D75" s="22" t="s">
        <v>49</v>
      </c>
      <c r="E75" s="26" t="s">
        <v>48</v>
      </c>
      <c r="F75" s="22" t="s">
        <v>49</v>
      </c>
      <c r="G75" s="26" t="s">
        <v>48</v>
      </c>
      <c r="H75" s="22" t="s">
        <v>49</v>
      </c>
      <c r="I75" s="26" t="s">
        <v>48</v>
      </c>
      <c r="J75" s="22" t="s">
        <v>49</v>
      </c>
      <c r="K75" s="26" t="s">
        <v>48</v>
      </c>
      <c r="L75" s="22" t="s">
        <v>49</v>
      </c>
      <c r="M75" s="26" t="s">
        <v>48</v>
      </c>
      <c r="N75" s="22" t="s">
        <v>49</v>
      </c>
    </row>
    <row r="76" spans="2:14" x14ac:dyDescent="0.3">
      <c r="B76" s="25" t="s">
        <v>68</v>
      </c>
      <c r="C76" s="26" t="s">
        <v>48</v>
      </c>
      <c r="D76" s="22" t="s">
        <v>49</v>
      </c>
      <c r="E76" s="26" t="s">
        <v>48</v>
      </c>
      <c r="F76" s="22" t="s">
        <v>49</v>
      </c>
      <c r="G76" s="26" t="s">
        <v>48</v>
      </c>
      <c r="H76" s="22" t="s">
        <v>49</v>
      </c>
      <c r="I76" s="26" t="s">
        <v>48</v>
      </c>
      <c r="J76" s="22" t="s">
        <v>49</v>
      </c>
      <c r="K76" s="26" t="s">
        <v>48</v>
      </c>
      <c r="L76" s="22" t="s">
        <v>49</v>
      </c>
      <c r="M76" s="26" t="s">
        <v>48</v>
      </c>
      <c r="N76" s="22" t="s">
        <v>49</v>
      </c>
    </row>
    <row r="77" spans="2:14" x14ac:dyDescent="0.3">
      <c r="B77" s="25" t="s">
        <v>69</v>
      </c>
      <c r="C77" s="26" t="s">
        <v>48</v>
      </c>
      <c r="D77" s="22" t="s">
        <v>49</v>
      </c>
      <c r="E77" s="26" t="s">
        <v>48</v>
      </c>
      <c r="F77" s="22" t="s">
        <v>49</v>
      </c>
      <c r="G77" s="26" t="s">
        <v>48</v>
      </c>
      <c r="H77" s="22" t="s">
        <v>49</v>
      </c>
      <c r="I77" s="26" t="s">
        <v>48</v>
      </c>
      <c r="J77" s="22" t="s">
        <v>49</v>
      </c>
      <c r="K77" s="26" t="s">
        <v>48</v>
      </c>
      <c r="L77" s="22" t="s">
        <v>49</v>
      </c>
      <c r="M77" s="26" t="s">
        <v>48</v>
      </c>
      <c r="N77" s="22" t="s">
        <v>49</v>
      </c>
    </row>
    <row r="78" spans="2:14" x14ac:dyDescent="0.3">
      <c r="B78" s="25" t="s">
        <v>70</v>
      </c>
      <c r="C78" s="26" t="s">
        <v>48</v>
      </c>
      <c r="D78" s="22" t="s">
        <v>49</v>
      </c>
      <c r="E78" s="26" t="s">
        <v>48</v>
      </c>
      <c r="F78" s="22" t="s">
        <v>49</v>
      </c>
      <c r="G78" s="26" t="s">
        <v>48</v>
      </c>
      <c r="H78" s="22" t="s">
        <v>49</v>
      </c>
      <c r="I78" s="26" t="s">
        <v>48</v>
      </c>
      <c r="J78" s="22" t="s">
        <v>49</v>
      </c>
      <c r="K78" s="26" t="s">
        <v>48</v>
      </c>
      <c r="L78" s="22" t="s">
        <v>49</v>
      </c>
      <c r="M78" s="26" t="s">
        <v>48</v>
      </c>
      <c r="N78" s="22" t="s">
        <v>49</v>
      </c>
    </row>
    <row r="79" spans="2:14" x14ac:dyDescent="0.3">
      <c r="B79" s="25" t="s">
        <v>71</v>
      </c>
      <c r="C79" s="26" t="s">
        <v>48</v>
      </c>
      <c r="D79" s="22" t="s">
        <v>49</v>
      </c>
      <c r="E79" s="26" t="s">
        <v>48</v>
      </c>
      <c r="F79" s="22" t="s">
        <v>49</v>
      </c>
      <c r="G79" s="26" t="s">
        <v>48</v>
      </c>
      <c r="H79" s="22" t="s">
        <v>49</v>
      </c>
      <c r="I79" s="26" t="s">
        <v>48</v>
      </c>
      <c r="J79" s="22" t="s">
        <v>49</v>
      </c>
      <c r="K79" s="26" t="s">
        <v>48</v>
      </c>
      <c r="L79" s="22" t="s">
        <v>49</v>
      </c>
      <c r="M79" s="26" t="s">
        <v>48</v>
      </c>
      <c r="N79" s="22" t="s">
        <v>49</v>
      </c>
    </row>
    <row r="80" spans="2:14" x14ac:dyDescent="0.3">
      <c r="B80" s="25" t="s">
        <v>72</v>
      </c>
      <c r="C80" s="26" t="s">
        <v>48</v>
      </c>
      <c r="D80" s="22" t="s">
        <v>49</v>
      </c>
      <c r="E80" s="26" t="s">
        <v>48</v>
      </c>
      <c r="F80" s="22" t="s">
        <v>49</v>
      </c>
      <c r="G80" s="26" t="s">
        <v>48</v>
      </c>
      <c r="H80" s="22" t="s">
        <v>49</v>
      </c>
      <c r="I80" s="26" t="s">
        <v>48</v>
      </c>
      <c r="J80" s="22" t="s">
        <v>49</v>
      </c>
      <c r="K80" s="26" t="s">
        <v>48</v>
      </c>
      <c r="L80" s="22" t="s">
        <v>49</v>
      </c>
      <c r="M80" s="26" t="s">
        <v>48</v>
      </c>
      <c r="N80" s="22" t="s">
        <v>49</v>
      </c>
    </row>
    <row r="81" spans="2:14" x14ac:dyDescent="0.3">
      <c r="B81" s="25" t="s">
        <v>73</v>
      </c>
      <c r="C81" s="26" t="s">
        <v>48</v>
      </c>
      <c r="D81" s="22" t="s">
        <v>49</v>
      </c>
      <c r="E81" s="26" t="s">
        <v>48</v>
      </c>
      <c r="F81" s="22" t="s">
        <v>49</v>
      </c>
      <c r="G81" s="26" t="s">
        <v>48</v>
      </c>
      <c r="H81" s="22" t="s">
        <v>49</v>
      </c>
      <c r="I81" s="26" t="s">
        <v>48</v>
      </c>
      <c r="J81" s="22" t="s">
        <v>49</v>
      </c>
      <c r="K81" s="26" t="s">
        <v>48</v>
      </c>
      <c r="L81" s="22" t="s">
        <v>49</v>
      </c>
      <c r="M81" s="26" t="s">
        <v>48</v>
      </c>
      <c r="N81" s="22" t="s">
        <v>49</v>
      </c>
    </row>
    <row r="82" spans="2:14" x14ac:dyDescent="0.3">
      <c r="B82" s="25" t="s">
        <v>74</v>
      </c>
      <c r="C82" s="26" t="s">
        <v>48</v>
      </c>
      <c r="D82" s="22" t="s">
        <v>49</v>
      </c>
      <c r="E82" s="26" t="s">
        <v>48</v>
      </c>
      <c r="F82" s="22" t="s">
        <v>49</v>
      </c>
      <c r="G82" s="26" t="s">
        <v>48</v>
      </c>
      <c r="H82" s="22" t="s">
        <v>49</v>
      </c>
      <c r="I82" s="26" t="s">
        <v>48</v>
      </c>
      <c r="J82" s="22" t="s">
        <v>49</v>
      </c>
      <c r="K82" s="26" t="s">
        <v>48</v>
      </c>
      <c r="L82" s="22" t="s">
        <v>49</v>
      </c>
      <c r="M82" s="26" t="s">
        <v>48</v>
      </c>
      <c r="N82" s="22" t="s">
        <v>49</v>
      </c>
    </row>
    <row r="83" spans="2:14" x14ac:dyDescent="0.3">
      <c r="B83" s="25" t="s">
        <v>75</v>
      </c>
      <c r="C83" s="26" t="s">
        <v>48</v>
      </c>
      <c r="D83" s="22" t="s">
        <v>49</v>
      </c>
      <c r="E83" s="26" t="s">
        <v>48</v>
      </c>
      <c r="F83" s="22" t="s">
        <v>49</v>
      </c>
      <c r="G83" s="26" t="s">
        <v>48</v>
      </c>
      <c r="H83" s="22" t="s">
        <v>49</v>
      </c>
      <c r="I83" s="26" t="s">
        <v>48</v>
      </c>
      <c r="J83" s="22" t="s">
        <v>49</v>
      </c>
      <c r="K83" s="26" t="s">
        <v>48</v>
      </c>
      <c r="L83" s="22" t="s">
        <v>49</v>
      </c>
      <c r="M83" s="26" t="s">
        <v>48</v>
      </c>
      <c r="N83" s="22" t="s">
        <v>49</v>
      </c>
    </row>
    <row r="84" spans="2:14" x14ac:dyDescent="0.3">
      <c r="B84" s="25" t="s">
        <v>76</v>
      </c>
      <c r="C84" s="26" t="s">
        <v>48</v>
      </c>
      <c r="D84" s="22" t="s">
        <v>49</v>
      </c>
      <c r="E84" s="26" t="s">
        <v>48</v>
      </c>
      <c r="F84" s="22" t="s">
        <v>49</v>
      </c>
      <c r="G84" s="26" t="s">
        <v>48</v>
      </c>
      <c r="H84" s="22" t="s">
        <v>49</v>
      </c>
      <c r="I84" s="26" t="s">
        <v>48</v>
      </c>
      <c r="J84" s="22" t="s">
        <v>49</v>
      </c>
      <c r="K84" s="26" t="s">
        <v>48</v>
      </c>
      <c r="L84" s="22" t="s">
        <v>49</v>
      </c>
      <c r="M84" s="26" t="s">
        <v>48</v>
      </c>
      <c r="N84" s="22" t="s">
        <v>49</v>
      </c>
    </row>
    <row r="85" spans="2:14" x14ac:dyDescent="0.3">
      <c r="B85" s="25" t="s">
        <v>77</v>
      </c>
      <c r="C85" s="26" t="s">
        <v>48</v>
      </c>
      <c r="D85" s="22" t="s">
        <v>49</v>
      </c>
      <c r="E85" s="26" t="s">
        <v>48</v>
      </c>
      <c r="F85" s="22" t="s">
        <v>49</v>
      </c>
      <c r="G85" s="26" t="s">
        <v>48</v>
      </c>
      <c r="H85" s="22" t="s">
        <v>49</v>
      </c>
      <c r="I85" s="26" t="s">
        <v>48</v>
      </c>
      <c r="J85" s="22" t="s">
        <v>49</v>
      </c>
      <c r="K85" s="26" t="s">
        <v>48</v>
      </c>
      <c r="L85" s="22" t="s">
        <v>49</v>
      </c>
      <c r="M85" s="26" t="s">
        <v>48</v>
      </c>
      <c r="N85" s="22" t="s">
        <v>49</v>
      </c>
    </row>
    <row r="86" spans="2:14" x14ac:dyDescent="0.3">
      <c r="B86" s="25" t="s">
        <v>78</v>
      </c>
      <c r="C86" s="26" t="s">
        <v>48</v>
      </c>
      <c r="D86" s="22" t="s">
        <v>49</v>
      </c>
      <c r="E86" s="26" t="s">
        <v>48</v>
      </c>
      <c r="F86" s="22" t="s">
        <v>49</v>
      </c>
      <c r="G86" s="26" t="s">
        <v>48</v>
      </c>
      <c r="H86" s="22" t="s">
        <v>49</v>
      </c>
      <c r="I86" s="26" t="s">
        <v>48</v>
      </c>
      <c r="J86" s="22" t="s">
        <v>49</v>
      </c>
      <c r="K86" s="26" t="s">
        <v>48</v>
      </c>
      <c r="L86" s="22" t="s">
        <v>49</v>
      </c>
      <c r="M86" s="26" t="s">
        <v>48</v>
      </c>
      <c r="N86" s="22" t="s">
        <v>49</v>
      </c>
    </row>
    <row r="87" spans="2:14" x14ac:dyDescent="0.3">
      <c r="B87" s="25" t="s">
        <v>79</v>
      </c>
      <c r="C87" s="26" t="s">
        <v>48</v>
      </c>
      <c r="D87" s="22" t="s">
        <v>49</v>
      </c>
      <c r="E87" s="26" t="s">
        <v>48</v>
      </c>
      <c r="F87" s="22" t="s">
        <v>49</v>
      </c>
      <c r="G87" s="26" t="s">
        <v>48</v>
      </c>
      <c r="H87" s="22" t="s">
        <v>49</v>
      </c>
      <c r="I87" s="26" t="s">
        <v>48</v>
      </c>
      <c r="J87" s="22" t="s">
        <v>49</v>
      </c>
      <c r="K87" s="26" t="s">
        <v>48</v>
      </c>
      <c r="L87" s="22" t="s">
        <v>49</v>
      </c>
      <c r="M87" s="26" t="s">
        <v>48</v>
      </c>
      <c r="N87" s="22" t="s">
        <v>49</v>
      </c>
    </row>
    <row r="88" spans="2:14" x14ac:dyDescent="0.3">
      <c r="B88" s="25" t="s">
        <v>80</v>
      </c>
      <c r="C88" s="26" t="s">
        <v>48</v>
      </c>
      <c r="D88" s="22" t="s">
        <v>49</v>
      </c>
      <c r="E88" s="26" t="s">
        <v>48</v>
      </c>
      <c r="F88" s="22" t="s">
        <v>49</v>
      </c>
      <c r="G88" s="26" t="s">
        <v>48</v>
      </c>
      <c r="H88" s="22" t="s">
        <v>49</v>
      </c>
      <c r="I88" s="26" t="s">
        <v>48</v>
      </c>
      <c r="J88" s="22" t="s">
        <v>49</v>
      </c>
      <c r="K88" s="26" t="s">
        <v>48</v>
      </c>
      <c r="L88" s="22" t="s">
        <v>49</v>
      </c>
      <c r="M88" s="26" t="s">
        <v>48</v>
      </c>
      <c r="N88" s="22" t="s">
        <v>49</v>
      </c>
    </row>
    <row r="89" spans="2:14" x14ac:dyDescent="0.3">
      <c r="B89" s="25" t="s">
        <v>81</v>
      </c>
      <c r="C89" s="26" t="s">
        <v>48</v>
      </c>
      <c r="D89" s="22" t="s">
        <v>49</v>
      </c>
      <c r="E89" s="26" t="s">
        <v>48</v>
      </c>
      <c r="F89" s="22" t="s">
        <v>49</v>
      </c>
      <c r="G89" s="26" t="s">
        <v>48</v>
      </c>
      <c r="H89" s="22" t="s">
        <v>49</v>
      </c>
      <c r="I89" s="26" t="s">
        <v>48</v>
      </c>
      <c r="J89" s="22" t="s">
        <v>49</v>
      </c>
      <c r="K89" s="26" t="s">
        <v>48</v>
      </c>
      <c r="L89" s="22" t="s">
        <v>49</v>
      </c>
      <c r="M89" s="26" t="s">
        <v>48</v>
      </c>
      <c r="N89" s="22" t="s">
        <v>49</v>
      </c>
    </row>
    <row r="90" spans="2:14" x14ac:dyDescent="0.3">
      <c r="B90" s="25" t="s">
        <v>82</v>
      </c>
      <c r="C90" s="26" t="s">
        <v>48</v>
      </c>
      <c r="D90" s="22" t="s">
        <v>49</v>
      </c>
      <c r="E90" s="26" t="s">
        <v>48</v>
      </c>
      <c r="F90" s="22" t="s">
        <v>49</v>
      </c>
      <c r="G90" s="26" t="s">
        <v>48</v>
      </c>
      <c r="H90" s="22" t="s">
        <v>49</v>
      </c>
      <c r="I90" s="26" t="s">
        <v>48</v>
      </c>
      <c r="J90" s="22" t="s">
        <v>49</v>
      </c>
      <c r="K90" s="26" t="s">
        <v>48</v>
      </c>
      <c r="L90" s="22" t="s">
        <v>49</v>
      </c>
      <c r="M90" s="26" t="s">
        <v>48</v>
      </c>
      <c r="N90" s="22" t="s">
        <v>49</v>
      </c>
    </row>
    <row r="91" spans="2:14" x14ac:dyDescent="0.3">
      <c r="B91" s="25" t="s">
        <v>83</v>
      </c>
      <c r="C91" s="26" t="s">
        <v>48</v>
      </c>
      <c r="D91" s="22" t="s">
        <v>49</v>
      </c>
      <c r="E91" s="26" t="s">
        <v>48</v>
      </c>
      <c r="F91" s="22" t="s">
        <v>49</v>
      </c>
      <c r="G91" s="26" t="s">
        <v>48</v>
      </c>
      <c r="H91" s="22" t="s">
        <v>49</v>
      </c>
      <c r="I91" s="26" t="s">
        <v>48</v>
      </c>
      <c r="J91" s="22" t="s">
        <v>49</v>
      </c>
      <c r="K91" s="26" t="s">
        <v>48</v>
      </c>
      <c r="L91" s="22" t="s">
        <v>49</v>
      </c>
      <c r="M91" s="26" t="s">
        <v>48</v>
      </c>
      <c r="N91" s="22" t="s">
        <v>49</v>
      </c>
    </row>
    <row r="92" spans="2:14" x14ac:dyDescent="0.3">
      <c r="B92" s="25" t="s">
        <v>84</v>
      </c>
      <c r="C92" s="26" t="s">
        <v>48</v>
      </c>
      <c r="D92" s="22" t="s">
        <v>49</v>
      </c>
      <c r="E92" s="26" t="s">
        <v>48</v>
      </c>
      <c r="F92" s="22" t="s">
        <v>49</v>
      </c>
      <c r="G92" s="26" t="s">
        <v>48</v>
      </c>
      <c r="H92" s="22" t="s">
        <v>49</v>
      </c>
      <c r="I92" s="26" t="s">
        <v>48</v>
      </c>
      <c r="J92" s="22" t="s">
        <v>49</v>
      </c>
      <c r="K92" s="26" t="s">
        <v>48</v>
      </c>
      <c r="L92" s="22" t="s">
        <v>49</v>
      </c>
      <c r="M92" s="26" t="s">
        <v>48</v>
      </c>
      <c r="N92" s="22" t="s">
        <v>49</v>
      </c>
    </row>
    <row r="93" spans="2:14" x14ac:dyDescent="0.3">
      <c r="B93" s="25" t="s">
        <v>85</v>
      </c>
      <c r="C93" s="26" t="s">
        <v>48</v>
      </c>
      <c r="D93" s="22" t="s">
        <v>49</v>
      </c>
      <c r="E93" s="26" t="s">
        <v>48</v>
      </c>
      <c r="F93" s="22" t="s">
        <v>49</v>
      </c>
      <c r="G93" s="26" t="s">
        <v>48</v>
      </c>
      <c r="H93" s="22" t="s">
        <v>49</v>
      </c>
      <c r="I93" s="26" t="s">
        <v>48</v>
      </c>
      <c r="J93" s="22" t="s">
        <v>49</v>
      </c>
      <c r="K93" s="26" t="s">
        <v>48</v>
      </c>
      <c r="L93" s="22" t="s">
        <v>49</v>
      </c>
      <c r="M93" s="26" t="s">
        <v>48</v>
      </c>
      <c r="N93" s="22" t="s">
        <v>49</v>
      </c>
    </row>
    <row r="94" spans="2:14" x14ac:dyDescent="0.3">
      <c r="B94" s="25" t="s">
        <v>86</v>
      </c>
      <c r="C94" s="26" t="s">
        <v>48</v>
      </c>
      <c r="D94" s="22" t="s">
        <v>49</v>
      </c>
      <c r="E94" s="26" t="s">
        <v>48</v>
      </c>
      <c r="F94" s="22" t="s">
        <v>49</v>
      </c>
      <c r="G94" s="26" t="s">
        <v>48</v>
      </c>
      <c r="H94" s="22" t="s">
        <v>49</v>
      </c>
      <c r="I94" s="26" t="s">
        <v>48</v>
      </c>
      <c r="J94" s="22" t="s">
        <v>49</v>
      </c>
      <c r="K94" s="26" t="s">
        <v>48</v>
      </c>
      <c r="L94" s="22" t="s">
        <v>49</v>
      </c>
      <c r="M94" s="26" t="s">
        <v>48</v>
      </c>
      <c r="N94" s="22" t="s">
        <v>49</v>
      </c>
    </row>
    <row r="95" spans="2:14" x14ac:dyDescent="0.3">
      <c r="B95" s="25" t="s">
        <v>87</v>
      </c>
      <c r="C95" s="26" t="s">
        <v>48</v>
      </c>
      <c r="D95" s="22" t="s">
        <v>49</v>
      </c>
      <c r="E95" s="26" t="s">
        <v>48</v>
      </c>
      <c r="F95" s="22" t="s">
        <v>49</v>
      </c>
      <c r="G95" s="26" t="s">
        <v>48</v>
      </c>
      <c r="H95" s="22" t="s">
        <v>49</v>
      </c>
      <c r="I95" s="26" t="s">
        <v>48</v>
      </c>
      <c r="J95" s="22" t="s">
        <v>49</v>
      </c>
      <c r="K95" s="26" t="s">
        <v>48</v>
      </c>
      <c r="L95" s="22" t="s">
        <v>49</v>
      </c>
      <c r="M95" s="26" t="s">
        <v>48</v>
      </c>
      <c r="N95" s="22" t="s">
        <v>49</v>
      </c>
    </row>
    <row r="96" spans="2:14" x14ac:dyDescent="0.3">
      <c r="B96" s="25" t="s">
        <v>88</v>
      </c>
      <c r="C96" s="26" t="s">
        <v>48</v>
      </c>
      <c r="D96" s="22" t="s">
        <v>49</v>
      </c>
      <c r="E96" s="26" t="s">
        <v>48</v>
      </c>
      <c r="F96" s="22" t="s">
        <v>49</v>
      </c>
      <c r="G96" s="26" t="s">
        <v>48</v>
      </c>
      <c r="H96" s="22" t="s">
        <v>49</v>
      </c>
      <c r="I96" s="26" t="s">
        <v>48</v>
      </c>
      <c r="J96" s="22" t="s">
        <v>49</v>
      </c>
      <c r="K96" s="26" t="s">
        <v>48</v>
      </c>
      <c r="L96" s="22" t="s">
        <v>49</v>
      </c>
      <c r="M96" s="26" t="s">
        <v>48</v>
      </c>
      <c r="N96" s="22" t="s">
        <v>49</v>
      </c>
    </row>
    <row r="97" spans="2:14" x14ac:dyDescent="0.3">
      <c r="B97" s="25" t="s">
        <v>89</v>
      </c>
      <c r="C97" s="26" t="s">
        <v>48</v>
      </c>
      <c r="D97" s="22" t="s">
        <v>49</v>
      </c>
      <c r="E97" s="26" t="s">
        <v>48</v>
      </c>
      <c r="F97" s="22" t="s">
        <v>49</v>
      </c>
      <c r="G97" s="26" t="s">
        <v>48</v>
      </c>
      <c r="H97" s="22" t="s">
        <v>49</v>
      </c>
      <c r="I97" s="26" t="s">
        <v>48</v>
      </c>
      <c r="J97" s="22" t="s">
        <v>49</v>
      </c>
      <c r="K97" s="26" t="s">
        <v>48</v>
      </c>
      <c r="L97" s="22" t="s">
        <v>49</v>
      </c>
      <c r="M97" s="26" t="s">
        <v>48</v>
      </c>
      <c r="N97" s="22" t="s">
        <v>49</v>
      </c>
    </row>
    <row r="98" spans="2:14" x14ac:dyDescent="0.3">
      <c r="B98" s="25" t="s">
        <v>90</v>
      </c>
      <c r="C98" s="26" t="s">
        <v>48</v>
      </c>
      <c r="D98" s="22" t="s">
        <v>49</v>
      </c>
      <c r="E98" s="26" t="s">
        <v>48</v>
      </c>
      <c r="F98" s="22" t="s">
        <v>49</v>
      </c>
      <c r="G98" s="26" t="s">
        <v>48</v>
      </c>
      <c r="H98" s="22" t="s">
        <v>49</v>
      </c>
      <c r="I98" s="26" t="s">
        <v>48</v>
      </c>
      <c r="J98" s="22" t="s">
        <v>49</v>
      </c>
      <c r="K98" s="26" t="s">
        <v>48</v>
      </c>
      <c r="L98" s="22" t="s">
        <v>49</v>
      </c>
      <c r="M98" s="26" t="s">
        <v>48</v>
      </c>
      <c r="N98" s="22" t="s">
        <v>49</v>
      </c>
    </row>
    <row r="99" spans="2:14" x14ac:dyDescent="0.3">
      <c r="B99" s="25" t="s">
        <v>91</v>
      </c>
      <c r="C99" s="26" t="s">
        <v>48</v>
      </c>
      <c r="D99" s="22" t="s">
        <v>49</v>
      </c>
      <c r="E99" s="26" t="s">
        <v>48</v>
      </c>
      <c r="F99" s="22" t="s">
        <v>49</v>
      </c>
      <c r="G99" s="26" t="s">
        <v>48</v>
      </c>
      <c r="H99" s="22" t="s">
        <v>49</v>
      </c>
      <c r="I99" s="26" t="s">
        <v>48</v>
      </c>
      <c r="J99" s="22" t="s">
        <v>49</v>
      </c>
      <c r="K99" s="26" t="s">
        <v>48</v>
      </c>
      <c r="L99" s="22" t="s">
        <v>49</v>
      </c>
      <c r="M99" s="26" t="s">
        <v>48</v>
      </c>
      <c r="N99" s="22" t="s">
        <v>49</v>
      </c>
    </row>
    <row r="100" spans="2:14" x14ac:dyDescent="0.3">
      <c r="B100" s="25" t="s">
        <v>92</v>
      </c>
      <c r="C100" s="26" t="s">
        <v>48</v>
      </c>
      <c r="D100" s="22" t="s">
        <v>49</v>
      </c>
      <c r="E100" s="26" t="s">
        <v>48</v>
      </c>
      <c r="F100" s="22" t="s">
        <v>49</v>
      </c>
      <c r="G100" s="26" t="s">
        <v>48</v>
      </c>
      <c r="H100" s="22" t="s">
        <v>49</v>
      </c>
      <c r="I100" s="26" t="s">
        <v>48</v>
      </c>
      <c r="J100" s="22" t="s">
        <v>49</v>
      </c>
      <c r="K100" s="26" t="s">
        <v>48</v>
      </c>
      <c r="L100" s="22" t="s">
        <v>49</v>
      </c>
      <c r="M100" s="26" t="s">
        <v>48</v>
      </c>
      <c r="N100" s="22" t="s">
        <v>49</v>
      </c>
    </row>
    <row r="101" spans="2:14" x14ac:dyDescent="0.3">
      <c r="B101" s="25" t="s">
        <v>93</v>
      </c>
      <c r="C101" s="26" t="s">
        <v>48</v>
      </c>
      <c r="D101" s="22" t="s">
        <v>49</v>
      </c>
      <c r="E101" s="26" t="s">
        <v>48</v>
      </c>
      <c r="F101" s="22" t="s">
        <v>49</v>
      </c>
      <c r="G101" s="26" t="s">
        <v>48</v>
      </c>
      <c r="H101" s="22" t="s">
        <v>49</v>
      </c>
      <c r="I101" s="26" t="s">
        <v>48</v>
      </c>
      <c r="J101" s="22" t="s">
        <v>49</v>
      </c>
      <c r="K101" s="26" t="s">
        <v>48</v>
      </c>
      <c r="L101" s="22" t="s">
        <v>49</v>
      </c>
      <c r="M101" s="26" t="s">
        <v>48</v>
      </c>
      <c r="N101" s="22" t="s">
        <v>49</v>
      </c>
    </row>
    <row r="102" spans="2:14" x14ac:dyDescent="0.3">
      <c r="B102" s="25" t="s">
        <v>94</v>
      </c>
      <c r="C102" s="26" t="s">
        <v>48</v>
      </c>
      <c r="D102" s="22" t="s">
        <v>49</v>
      </c>
      <c r="E102" s="26" t="s">
        <v>48</v>
      </c>
      <c r="F102" s="22" t="s">
        <v>49</v>
      </c>
      <c r="G102" s="26" t="s">
        <v>48</v>
      </c>
      <c r="H102" s="22" t="s">
        <v>49</v>
      </c>
      <c r="I102" s="26" t="s">
        <v>48</v>
      </c>
      <c r="J102" s="22" t="s">
        <v>49</v>
      </c>
      <c r="K102" s="26" t="s">
        <v>48</v>
      </c>
      <c r="L102" s="22" t="s">
        <v>49</v>
      </c>
      <c r="M102" s="26" t="s">
        <v>48</v>
      </c>
      <c r="N102" s="22" t="s">
        <v>49</v>
      </c>
    </row>
    <row r="103" spans="2:14" x14ac:dyDescent="0.3">
      <c r="B103" s="25" t="s">
        <v>95</v>
      </c>
      <c r="C103" s="26" t="s">
        <v>48</v>
      </c>
      <c r="D103" s="22" t="s">
        <v>49</v>
      </c>
      <c r="E103" s="26" t="s">
        <v>48</v>
      </c>
      <c r="F103" s="22" t="s">
        <v>49</v>
      </c>
      <c r="G103" s="26" t="s">
        <v>48</v>
      </c>
      <c r="H103" s="22" t="s">
        <v>49</v>
      </c>
      <c r="I103" s="26" t="s">
        <v>48</v>
      </c>
      <c r="J103" s="22" t="s">
        <v>49</v>
      </c>
      <c r="K103" s="26" t="s">
        <v>48</v>
      </c>
      <c r="L103" s="22" t="s">
        <v>49</v>
      </c>
      <c r="M103" s="26" t="s">
        <v>48</v>
      </c>
      <c r="N103" s="22" t="s">
        <v>49</v>
      </c>
    </row>
    <row r="104" spans="2:14" x14ac:dyDescent="0.3">
      <c r="B104" s="25" t="s">
        <v>96</v>
      </c>
      <c r="C104" s="26" t="s">
        <v>48</v>
      </c>
      <c r="D104" s="22" t="s">
        <v>49</v>
      </c>
      <c r="E104" s="26" t="s">
        <v>48</v>
      </c>
      <c r="F104" s="22" t="s">
        <v>49</v>
      </c>
      <c r="G104" s="26" t="s">
        <v>48</v>
      </c>
      <c r="H104" s="22" t="s">
        <v>49</v>
      </c>
      <c r="I104" s="26" t="s">
        <v>48</v>
      </c>
      <c r="J104" s="22" t="s">
        <v>49</v>
      </c>
      <c r="K104" s="26" t="s">
        <v>48</v>
      </c>
      <c r="L104" s="22" t="s">
        <v>49</v>
      </c>
      <c r="M104" s="26" t="s">
        <v>48</v>
      </c>
      <c r="N104" s="22" t="s">
        <v>49</v>
      </c>
    </row>
    <row r="105" spans="2:14" x14ac:dyDescent="0.3">
      <c r="B105" s="25" t="s">
        <v>97</v>
      </c>
      <c r="C105" s="26" t="s">
        <v>48</v>
      </c>
      <c r="D105" s="22" t="s">
        <v>49</v>
      </c>
      <c r="E105" s="26" t="s">
        <v>48</v>
      </c>
      <c r="F105" s="22" t="s">
        <v>49</v>
      </c>
      <c r="G105" s="26" t="s">
        <v>48</v>
      </c>
      <c r="H105" s="22" t="s">
        <v>49</v>
      </c>
      <c r="I105" s="26" t="s">
        <v>48</v>
      </c>
      <c r="J105" s="22" t="s">
        <v>49</v>
      </c>
      <c r="K105" s="26" t="s">
        <v>48</v>
      </c>
      <c r="L105" s="22" t="s">
        <v>49</v>
      </c>
      <c r="M105" s="26" t="s">
        <v>48</v>
      </c>
      <c r="N105" s="22" t="s">
        <v>49</v>
      </c>
    </row>
    <row r="106" spans="2:14" x14ac:dyDescent="0.3">
      <c r="B106" s="25" t="s">
        <v>98</v>
      </c>
      <c r="C106" s="26" t="s">
        <v>48</v>
      </c>
      <c r="D106" s="22" t="s">
        <v>49</v>
      </c>
      <c r="E106" s="26" t="s">
        <v>48</v>
      </c>
      <c r="F106" s="22" t="s">
        <v>49</v>
      </c>
      <c r="G106" s="26" t="s">
        <v>48</v>
      </c>
      <c r="H106" s="22" t="s">
        <v>49</v>
      </c>
      <c r="I106" s="26" t="s">
        <v>48</v>
      </c>
      <c r="J106" s="22" t="s">
        <v>49</v>
      </c>
      <c r="K106" s="26" t="s">
        <v>48</v>
      </c>
      <c r="L106" s="22" t="s">
        <v>49</v>
      </c>
      <c r="M106" s="26" t="s">
        <v>48</v>
      </c>
      <c r="N106" s="22" t="s">
        <v>49</v>
      </c>
    </row>
    <row r="107" spans="2:14" x14ac:dyDescent="0.3">
      <c r="B107" s="25" t="s">
        <v>99</v>
      </c>
      <c r="C107" s="26" t="s">
        <v>48</v>
      </c>
      <c r="D107" s="22" t="s">
        <v>49</v>
      </c>
      <c r="E107" s="26" t="s">
        <v>48</v>
      </c>
      <c r="F107" s="22" t="s">
        <v>49</v>
      </c>
      <c r="G107" s="26" t="s">
        <v>48</v>
      </c>
      <c r="H107" s="22" t="s">
        <v>49</v>
      </c>
      <c r="I107" s="26" t="s">
        <v>48</v>
      </c>
      <c r="J107" s="22" t="s">
        <v>49</v>
      </c>
      <c r="K107" s="26" t="s">
        <v>48</v>
      </c>
      <c r="L107" s="22" t="s">
        <v>49</v>
      </c>
      <c r="M107" s="26" t="s">
        <v>48</v>
      </c>
      <c r="N107" s="22" t="s">
        <v>49</v>
      </c>
    </row>
    <row r="108" spans="2:14" x14ac:dyDescent="0.3">
      <c r="B108" s="25" t="s">
        <v>100</v>
      </c>
      <c r="C108" s="26" t="s">
        <v>48</v>
      </c>
      <c r="D108" s="22" t="s">
        <v>49</v>
      </c>
      <c r="E108" s="26" t="s">
        <v>48</v>
      </c>
      <c r="F108" s="22" t="s">
        <v>49</v>
      </c>
      <c r="G108" s="26" t="s">
        <v>48</v>
      </c>
      <c r="H108" s="22" t="s">
        <v>49</v>
      </c>
      <c r="I108" s="26" t="s">
        <v>48</v>
      </c>
      <c r="J108" s="22" t="s">
        <v>49</v>
      </c>
      <c r="K108" s="26" t="s">
        <v>48</v>
      </c>
      <c r="L108" s="22" t="s">
        <v>49</v>
      </c>
      <c r="M108" s="26" t="s">
        <v>48</v>
      </c>
      <c r="N108" s="22" t="s">
        <v>49</v>
      </c>
    </row>
    <row r="109" spans="2:14" x14ac:dyDescent="0.3">
      <c r="B109" s="25" t="s">
        <v>101</v>
      </c>
      <c r="C109" s="26" t="s">
        <v>48</v>
      </c>
      <c r="D109" s="22" t="s">
        <v>49</v>
      </c>
      <c r="E109" s="26" t="s">
        <v>48</v>
      </c>
      <c r="F109" s="22" t="s">
        <v>49</v>
      </c>
      <c r="G109" s="26" t="s">
        <v>48</v>
      </c>
      <c r="H109" s="22" t="s">
        <v>49</v>
      </c>
      <c r="I109" s="26" t="s">
        <v>48</v>
      </c>
      <c r="J109" s="22" t="s">
        <v>49</v>
      </c>
      <c r="K109" s="26" t="s">
        <v>48</v>
      </c>
      <c r="L109" s="22" t="s">
        <v>49</v>
      </c>
      <c r="M109" s="26" t="s">
        <v>48</v>
      </c>
      <c r="N109" s="22" t="s">
        <v>49</v>
      </c>
    </row>
    <row r="110" spans="2:14" x14ac:dyDescent="0.3">
      <c r="B110" s="25" t="s">
        <v>102</v>
      </c>
      <c r="C110" s="26" t="s">
        <v>48</v>
      </c>
      <c r="D110" s="22" t="s">
        <v>49</v>
      </c>
      <c r="E110" s="26" t="s">
        <v>48</v>
      </c>
      <c r="F110" s="22" t="s">
        <v>49</v>
      </c>
      <c r="G110" s="26" t="s">
        <v>48</v>
      </c>
      <c r="H110" s="22" t="s">
        <v>49</v>
      </c>
      <c r="I110" s="26" t="s">
        <v>48</v>
      </c>
      <c r="J110" s="22" t="s">
        <v>49</v>
      </c>
      <c r="K110" s="26" t="s">
        <v>48</v>
      </c>
      <c r="L110" s="22" t="s">
        <v>49</v>
      </c>
      <c r="M110" s="26" t="s">
        <v>48</v>
      </c>
      <c r="N110" s="22" t="s">
        <v>49</v>
      </c>
    </row>
    <row r="111" spans="2:14" x14ac:dyDescent="0.3">
      <c r="B111" s="25" t="s">
        <v>103</v>
      </c>
      <c r="C111" s="26" t="s">
        <v>48</v>
      </c>
      <c r="D111" s="22" t="s">
        <v>49</v>
      </c>
      <c r="E111" s="26" t="s">
        <v>48</v>
      </c>
      <c r="F111" s="22" t="s">
        <v>49</v>
      </c>
      <c r="G111" s="26" t="s">
        <v>48</v>
      </c>
      <c r="H111" s="22" t="s">
        <v>49</v>
      </c>
      <c r="I111" s="26" t="s">
        <v>48</v>
      </c>
      <c r="J111" s="22" t="s">
        <v>49</v>
      </c>
      <c r="K111" s="26" t="s">
        <v>48</v>
      </c>
      <c r="L111" s="22" t="s">
        <v>49</v>
      </c>
      <c r="M111" s="26" t="s">
        <v>48</v>
      </c>
      <c r="N111" s="22" t="s">
        <v>49</v>
      </c>
    </row>
    <row r="112" spans="2:14" x14ac:dyDescent="0.3">
      <c r="B112" s="25" t="s">
        <v>104</v>
      </c>
      <c r="C112" s="26" t="s">
        <v>48</v>
      </c>
      <c r="D112" s="22" t="s">
        <v>49</v>
      </c>
      <c r="E112" s="26" t="s">
        <v>48</v>
      </c>
      <c r="F112" s="22" t="s">
        <v>49</v>
      </c>
      <c r="G112" s="26" t="s">
        <v>48</v>
      </c>
      <c r="H112" s="22" t="s">
        <v>49</v>
      </c>
      <c r="I112" s="26" t="s">
        <v>48</v>
      </c>
      <c r="J112" s="22" t="s">
        <v>49</v>
      </c>
      <c r="K112" s="26" t="s">
        <v>48</v>
      </c>
      <c r="L112" s="22" t="s">
        <v>49</v>
      </c>
      <c r="M112" s="26" t="s">
        <v>48</v>
      </c>
      <c r="N112" s="22" t="s">
        <v>49</v>
      </c>
    </row>
    <row r="113" spans="2:14" x14ac:dyDescent="0.3">
      <c r="B113" s="25" t="s">
        <v>105</v>
      </c>
      <c r="C113" s="26" t="s">
        <v>48</v>
      </c>
      <c r="D113" s="22" t="s">
        <v>49</v>
      </c>
      <c r="E113" s="26" t="s">
        <v>48</v>
      </c>
      <c r="F113" s="22" t="s">
        <v>49</v>
      </c>
      <c r="G113" s="26" t="s">
        <v>48</v>
      </c>
      <c r="H113" s="22" t="s">
        <v>49</v>
      </c>
      <c r="I113" s="26" t="s">
        <v>48</v>
      </c>
      <c r="J113" s="22" t="s">
        <v>49</v>
      </c>
      <c r="K113" s="26" t="s">
        <v>48</v>
      </c>
      <c r="L113" s="22" t="s">
        <v>49</v>
      </c>
      <c r="M113" s="26" t="s">
        <v>48</v>
      </c>
      <c r="N113" s="22" t="s">
        <v>49</v>
      </c>
    </row>
    <row r="114" spans="2:14" x14ac:dyDescent="0.3">
      <c r="B114" s="25" t="s">
        <v>106</v>
      </c>
      <c r="C114" s="26" t="s">
        <v>48</v>
      </c>
      <c r="D114" s="22" t="s">
        <v>49</v>
      </c>
      <c r="E114" s="26" t="s">
        <v>48</v>
      </c>
      <c r="F114" s="22" t="s">
        <v>49</v>
      </c>
      <c r="G114" s="26" t="s">
        <v>48</v>
      </c>
      <c r="H114" s="22" t="s">
        <v>49</v>
      </c>
      <c r="I114" s="26" t="s">
        <v>48</v>
      </c>
      <c r="J114" s="22" t="s">
        <v>49</v>
      </c>
      <c r="K114" s="26" t="s">
        <v>48</v>
      </c>
      <c r="L114" s="22" t="s">
        <v>49</v>
      </c>
      <c r="M114" s="26" t="s">
        <v>48</v>
      </c>
      <c r="N114" s="22" t="s">
        <v>49</v>
      </c>
    </row>
    <row r="115" spans="2:14" x14ac:dyDescent="0.3">
      <c r="B115" s="25" t="s">
        <v>107</v>
      </c>
      <c r="C115" s="26" t="s">
        <v>48</v>
      </c>
      <c r="D115" s="22" t="s">
        <v>49</v>
      </c>
      <c r="E115" s="26" t="s">
        <v>48</v>
      </c>
      <c r="F115" s="22" t="s">
        <v>49</v>
      </c>
      <c r="G115" s="26" t="s">
        <v>48</v>
      </c>
      <c r="H115" s="22" t="s">
        <v>49</v>
      </c>
      <c r="I115" s="26" t="s">
        <v>48</v>
      </c>
      <c r="J115" s="22" t="s">
        <v>49</v>
      </c>
      <c r="K115" s="26" t="s">
        <v>48</v>
      </c>
      <c r="L115" s="22" t="s">
        <v>49</v>
      </c>
      <c r="M115" s="26" t="s">
        <v>48</v>
      </c>
      <c r="N115" s="22" t="s">
        <v>49</v>
      </c>
    </row>
    <row r="116" spans="2:14" x14ac:dyDescent="0.3">
      <c r="B116" s="25" t="s">
        <v>108</v>
      </c>
      <c r="C116" s="26" t="s">
        <v>48</v>
      </c>
      <c r="D116" s="22" t="s">
        <v>49</v>
      </c>
      <c r="E116" s="26" t="s">
        <v>48</v>
      </c>
      <c r="F116" s="22" t="s">
        <v>49</v>
      </c>
      <c r="G116" s="26" t="s">
        <v>48</v>
      </c>
      <c r="H116" s="22" t="s">
        <v>49</v>
      </c>
      <c r="I116" s="26" t="s">
        <v>48</v>
      </c>
      <c r="J116" s="22" t="s">
        <v>49</v>
      </c>
      <c r="K116" s="26" t="s">
        <v>48</v>
      </c>
      <c r="L116" s="22" t="s">
        <v>49</v>
      </c>
      <c r="M116" s="26" t="s">
        <v>48</v>
      </c>
      <c r="N116" s="22" t="s">
        <v>49</v>
      </c>
    </row>
    <row r="117" spans="2:14" x14ac:dyDescent="0.3">
      <c r="B117" s="27" t="s">
        <v>109</v>
      </c>
      <c r="C117" s="51">
        <f>SUM(D7:D56,C57:C116)</f>
        <v>0</v>
      </c>
      <c r="D117" s="51"/>
      <c r="E117" s="51">
        <f>SUM(F7:F56,E57:E116)</f>
        <v>0</v>
      </c>
      <c r="F117" s="51"/>
      <c r="G117" s="51">
        <f>SUM(H7:H56,G57:G116)</f>
        <v>0</v>
      </c>
      <c r="H117" s="51"/>
      <c r="I117" s="51">
        <f>SUM(J7:J56,I57:I116)</f>
        <v>0</v>
      </c>
      <c r="J117" s="51"/>
      <c r="K117" s="51">
        <f>SUM(L7:L56,K57:K116)</f>
        <v>0</v>
      </c>
      <c r="L117" s="51"/>
      <c r="M117" s="51">
        <f>SUM(N7:N56,M57:M116)</f>
        <v>0</v>
      </c>
      <c r="N117" s="51"/>
    </row>
    <row r="118" spans="2:14" x14ac:dyDescent="0.3">
      <c r="B118" s="28">
        <f>SUM(C117:N117)</f>
        <v>0</v>
      </c>
    </row>
  </sheetData>
  <sheetProtection algorithmName="SHA-512" hashValue="anOBycE0QSf8zkfsflbju5eIB14Cjui6XYYiB6Lb4/U7XPhVuG4VXPqrfbSVi5UXZsGAVZOnu8etXjbaDOiL9g==" saltValue="uU72aaWo0anL4VofMrMowQ==" spinCount="100000" sheet="1" objects="1" scenarios="1"/>
  <mergeCells count="13">
    <mergeCell ref="C5:J5"/>
    <mergeCell ref="C6:D6"/>
    <mergeCell ref="E6:F6"/>
    <mergeCell ref="G6:H6"/>
    <mergeCell ref="I6:J6"/>
    <mergeCell ref="M6:N6"/>
    <mergeCell ref="C117:D117"/>
    <mergeCell ref="E117:F117"/>
    <mergeCell ref="G117:H117"/>
    <mergeCell ref="I117:J117"/>
    <mergeCell ref="K117:L117"/>
    <mergeCell ref="M117:N117"/>
    <mergeCell ref="K6:L6"/>
  </mergeCells>
  <dataValidations count="2">
    <dataValidation type="decimal" operator="greaterThan" allowBlank="1" showInputMessage="1" showErrorMessage="1" error="Please only insert numeric values." prompt="Insert the total hours for the full contract year for the staff position named in column B." sqref="C7:C56 E7:E56 G7:G56 I7:I56 K7:K56 M7:M56" xr:uid="{64D4EE4B-E905-4DDA-9546-9C7320FC31B4}">
      <formula1>0</formula1>
    </dataValidation>
    <dataValidation type="decimal" operator="greaterThanOrEqual" allowBlank="1" showInputMessage="1" showErrorMessage="1" error="Please only insert dollar values." prompt="Insert the total cost for the full contract year for the expense item described immediately to the right." sqref="C57:C116 E57:E116 G57:G116 I57:I116 K57:K116 M57:M116" xr:uid="{4F918C67-8BB3-4455-B3DC-92F83CCAEDEE}">
      <formula1>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'All Staff Positions'!$B$7:$B$56</xm:f>
          </x14:formula1>
          <xm:sqref>B7:B56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Title Page</vt:lpstr>
      <vt:lpstr>Instructions</vt:lpstr>
      <vt:lpstr>All Staff Positions</vt:lpstr>
      <vt:lpstr>Pricing Build-up</vt:lpstr>
      <vt:lpstr>Instructions!Print_Area</vt:lpstr>
      <vt:lpstr>'Title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2019-07-09T19:16:20Z</dcterms:created>
  <dcterms:modified xsi:type="dcterms:W3CDTF">2019-07-09T19:17:35Z</dcterms:modified>
</cp:coreProperties>
</file>